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212"/>
  </bookViews>
  <sheets>
    <sheet name="Sheet1" sheetId="1" r:id="rId1"/>
  </sheets>
  <definedNames>
    <definedName name="_xlnm.Print_Area" localSheetId="0">Sheet1!$A$1:$K$331</definedName>
  </definedNames>
  <calcPr calcId="152511"/>
</workbook>
</file>

<file path=xl/calcChain.xml><?xml version="1.0" encoding="utf-8"?>
<calcChain xmlns="http://schemas.openxmlformats.org/spreadsheetml/2006/main">
  <c r="K275" i="1" l="1"/>
  <c r="K267" i="1"/>
  <c r="E201" i="1" l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69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32" i="1"/>
  <c r="K231" i="1"/>
  <c r="K230" i="1"/>
  <c r="K228" i="1"/>
  <c r="K229" i="1"/>
  <c r="K227" i="1"/>
  <c r="K226" i="1"/>
  <c r="K225" i="1"/>
  <c r="K224" i="1"/>
  <c r="K223" i="1"/>
  <c r="K222" i="1"/>
  <c r="K221" i="1"/>
  <c r="K219" i="1"/>
  <c r="K220" i="1"/>
  <c r="K217" i="1"/>
  <c r="K218" i="1"/>
  <c r="K215" i="1"/>
  <c r="K216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5" i="1"/>
  <c r="K176" i="1"/>
  <c r="K173" i="1"/>
  <c r="K174" i="1"/>
  <c r="K172" i="1"/>
  <c r="K170" i="1"/>
  <c r="K171" i="1"/>
  <c r="K169" i="1"/>
  <c r="K168" i="1"/>
  <c r="K167" i="1"/>
  <c r="K166" i="1"/>
  <c r="K165" i="1"/>
  <c r="K164" i="1"/>
  <c r="K162" i="1"/>
  <c r="K163" i="1"/>
  <c r="K127" i="1"/>
  <c r="K126" i="1"/>
  <c r="K124" i="1"/>
  <c r="K123" i="1"/>
  <c r="K122" i="1"/>
  <c r="K121" i="1"/>
  <c r="K120" i="1"/>
  <c r="K118" i="1"/>
  <c r="K117" i="1"/>
  <c r="K116" i="1"/>
  <c r="K115" i="1"/>
  <c r="K114" i="1"/>
  <c r="K113" i="1"/>
  <c r="K112" i="1"/>
  <c r="K111" i="1"/>
  <c r="K110" i="1"/>
  <c r="K107" i="1"/>
  <c r="K105" i="1"/>
  <c r="K103" i="1"/>
  <c r="K102" i="1"/>
  <c r="K101" i="1"/>
  <c r="K100" i="1"/>
  <c r="K99" i="1"/>
  <c r="K98" i="1"/>
  <c r="K97" i="1"/>
  <c r="K96" i="1"/>
  <c r="K95" i="1"/>
  <c r="K93" i="1"/>
  <c r="K92" i="1"/>
  <c r="K91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6" i="1"/>
  <c r="K67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0" i="1"/>
  <c r="K49" i="1"/>
  <c r="K48" i="1"/>
  <c r="K47" i="1"/>
  <c r="K46" i="1"/>
  <c r="K45" i="1"/>
  <c r="K44" i="1"/>
  <c r="K43" i="1"/>
  <c r="K42" i="1"/>
  <c r="K41" i="1"/>
  <c r="K40" i="1"/>
  <c r="K38" i="1"/>
  <c r="K39" i="1"/>
  <c r="E275" i="1" l="1"/>
  <c r="E274" i="1"/>
  <c r="E269" i="1"/>
  <c r="E268" i="1"/>
  <c r="E266" i="1"/>
  <c r="E267" i="1"/>
  <c r="E264" i="1"/>
  <c r="E265" i="1"/>
  <c r="E263" i="1"/>
  <c r="E262" i="1"/>
  <c r="E257" i="1"/>
  <c r="E256" i="1"/>
  <c r="E255" i="1"/>
  <c r="E254" i="1"/>
  <c r="E253" i="1"/>
  <c r="E252" i="1"/>
  <c r="E251" i="1"/>
  <c r="E250" i="1"/>
  <c r="E249" i="1"/>
  <c r="E242" i="1"/>
  <c r="E241" i="1"/>
  <c r="E240" i="1"/>
  <c r="E239" i="1"/>
  <c r="E238" i="1"/>
  <c r="E237" i="1"/>
  <c r="E236" i="1"/>
  <c r="E235" i="1"/>
  <c r="E234" i="1"/>
  <c r="E233" i="1"/>
  <c r="E231" i="1"/>
  <c r="E230" i="1"/>
  <c r="E229" i="1"/>
  <c r="E228" i="1"/>
  <c r="E227" i="1"/>
  <c r="E226" i="1"/>
  <c r="E224" i="1"/>
  <c r="E225" i="1"/>
  <c r="E220" i="1"/>
  <c r="E219" i="1"/>
  <c r="E218" i="1"/>
  <c r="E216" i="1"/>
  <c r="E217" i="1"/>
  <c r="E215" i="1"/>
  <c r="E214" i="1"/>
  <c r="E213" i="1"/>
  <c r="E212" i="1"/>
  <c r="E211" i="1"/>
  <c r="E209" i="1"/>
  <c r="E210" i="1"/>
  <c r="E207" i="1"/>
  <c r="E208" i="1"/>
  <c r="E206" i="1"/>
  <c r="E205" i="1"/>
  <c r="E202" i="1"/>
  <c r="E203" i="1"/>
  <c r="E181" i="1"/>
  <c r="E182" i="1"/>
  <c r="E179" i="1"/>
  <c r="E180" i="1"/>
  <c r="E178" i="1"/>
  <c r="E168" i="1"/>
  <c r="E167" i="1"/>
  <c r="E166" i="1"/>
  <c r="E165" i="1"/>
  <c r="E160" i="1"/>
  <c r="E159" i="1"/>
  <c r="E158" i="1"/>
  <c r="E157" i="1"/>
  <c r="E156" i="1"/>
  <c r="E155" i="1"/>
  <c r="E154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5" i="1"/>
  <c r="E136" i="1"/>
  <c r="E133" i="1"/>
  <c r="E131" i="1"/>
  <c r="E132" i="1"/>
  <c r="E129" i="1"/>
  <c r="E130" i="1"/>
  <c r="E128" i="1"/>
  <c r="E127" i="1"/>
  <c r="E126" i="1"/>
  <c r="E125" i="1"/>
  <c r="E124" i="1"/>
  <c r="E123" i="1"/>
  <c r="E122" i="1"/>
  <c r="E120" i="1"/>
  <c r="E121" i="1"/>
  <c r="E119" i="1"/>
  <c r="E117" i="1"/>
  <c r="E118" i="1"/>
  <c r="E116" i="1"/>
  <c r="E115" i="1"/>
  <c r="E114" i="1"/>
  <c r="E113" i="1"/>
  <c r="E111" i="1"/>
  <c r="E112" i="1"/>
  <c r="E109" i="1"/>
  <c r="E110" i="1"/>
  <c r="E107" i="1"/>
  <c r="E108" i="1"/>
  <c r="E106" i="1"/>
  <c r="E105" i="1"/>
  <c r="E104" i="1"/>
  <c r="E103" i="1"/>
  <c r="E102" i="1"/>
  <c r="E101" i="1"/>
  <c r="E100" i="1"/>
  <c r="E99" i="1"/>
  <c r="E98" i="1"/>
  <c r="E97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E26" i="1"/>
  <c r="E25" i="1"/>
  <c r="E42" i="1" l="1"/>
  <c r="E41" i="1"/>
  <c r="E65" i="1"/>
  <c r="E71" i="1"/>
  <c r="E79" i="1" l="1"/>
  <c r="E78" i="1"/>
  <c r="E76" i="1"/>
  <c r="E77" i="1"/>
  <c r="E75" i="1"/>
  <c r="E74" i="1"/>
  <c r="E73" i="1"/>
  <c r="E68" i="1"/>
  <c r="E67" i="1"/>
  <c r="E64" i="1"/>
  <c r="E63" i="1"/>
  <c r="E62" i="1"/>
  <c r="E61" i="1"/>
  <c r="E60" i="1"/>
  <c r="E59" i="1"/>
  <c r="E58" i="1"/>
  <c r="E57" i="1"/>
  <c r="E56" i="1"/>
  <c r="E32" i="1"/>
  <c r="E24" i="1"/>
  <c r="E23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22" i="1"/>
  <c r="E21" i="1"/>
  <c r="E35" i="1"/>
  <c r="E20" i="1" l="1"/>
  <c r="E19" i="1"/>
  <c r="E36" i="1" l="1"/>
  <c r="E34" i="1"/>
  <c r="E33" i="1"/>
  <c r="E18" i="1"/>
  <c r="K282" i="1" l="1"/>
  <c r="K287" i="1" s="1"/>
  <c r="K288" i="1" s="1"/>
  <c r="K295" i="1" s="1"/>
</calcChain>
</file>

<file path=xl/comments1.xml><?xml version="1.0" encoding="utf-8"?>
<comments xmlns="http://schemas.openxmlformats.org/spreadsheetml/2006/main">
  <authors>
    <author>Author</author>
  </authors>
  <commentList>
    <comment ref="J36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<sst xmlns="http://schemas.openxmlformats.org/spreadsheetml/2006/main" count="811" uniqueCount="576">
  <si>
    <t>Series:</t>
  </si>
  <si>
    <t>Model:</t>
  </si>
  <si>
    <t>Retailer:</t>
  </si>
  <si>
    <t>Date:</t>
  </si>
  <si>
    <t>State:</t>
  </si>
  <si>
    <t>Appliances:</t>
  </si>
  <si>
    <t>Unit Price</t>
  </si>
  <si>
    <t>TOTAL PRICE</t>
  </si>
  <si>
    <t>Cabinet Color:</t>
  </si>
  <si>
    <t>Total</t>
  </si>
  <si>
    <t xml:space="preserve">                           Base Price</t>
  </si>
  <si>
    <t>Customer:</t>
  </si>
  <si>
    <t>Carpet Color:</t>
  </si>
  <si>
    <t>Exterior Base:</t>
  </si>
  <si>
    <t>Color Choices:</t>
  </si>
  <si>
    <t>Special Instructions:</t>
  </si>
  <si>
    <t>X</t>
  </si>
  <si>
    <t>Counter Edge:</t>
  </si>
  <si>
    <t>Exterior Accent:</t>
  </si>
  <si>
    <t>Exterior Trim:</t>
  </si>
  <si>
    <t>Counter Top:</t>
  </si>
  <si>
    <t>Salesperson:</t>
  </si>
  <si>
    <t>TOTAL UPGRADES</t>
  </si>
  <si>
    <t>For more information or with questions, contact</t>
  </si>
  <si>
    <t>Base Prices include a site check, delivery, and tie downs within 100 miles.  Additional mileage is subject to additional fees.</t>
  </si>
  <si>
    <t>INCLUDED</t>
  </si>
  <si>
    <t>Roof Type/Color:</t>
  </si>
  <si>
    <t>Int Ceiling Paint:</t>
  </si>
  <si>
    <t>RECREATIONAL RESORT COTTAGES</t>
  </si>
  <si>
    <t>Confidential Pricing</t>
  </si>
  <si>
    <t>Payment Source:</t>
  </si>
  <si>
    <t>Recreational Resort Cottages</t>
  </si>
  <si>
    <t>A/C Installed</t>
  </si>
  <si>
    <t>Two Sets of Temporary, Wooden Steps</t>
  </si>
  <si>
    <t>Texas Sales Tax on Added Options</t>
  </si>
  <si>
    <t>Texas Title Fees</t>
  </si>
  <si>
    <t>NO HIDDEN COSTS OR FEES!</t>
  </si>
  <si>
    <t>Additional Options Available (call for details/price)</t>
  </si>
  <si>
    <t xml:space="preserve">Payment in full must be received prior to the delivery of the home. </t>
  </si>
  <si>
    <t xml:space="preserve">Out of state deliveries may be subject to escorting and other state-imposed fees.  </t>
  </si>
  <si>
    <t>Dormer Options:</t>
  </si>
  <si>
    <t>Exterior Siding Options:</t>
  </si>
  <si>
    <t>Wind Zone:</t>
  </si>
  <si>
    <t>COUNTY OF INSTALLATION:  ___________________</t>
  </si>
  <si>
    <t>STANDARD</t>
  </si>
  <si>
    <t>NOTE:  Adding Upgrades/Options Will Override Standard Features</t>
  </si>
  <si>
    <t>FREE Perimeter Blocking is included in all installations performed by Recreational Resort Cottages.</t>
  </si>
  <si>
    <t>WARRANTIES:  Manufacturer offers a 1-year Limited Warranty PLUS a 2-10 Home Buyers Warranty.</t>
  </si>
  <si>
    <t>Rest Assured:  FREE Perimeter Blocking is included with all installations performed by Recreational Resort Cottages.</t>
  </si>
  <si>
    <t>Valance Color:</t>
  </si>
  <si>
    <t>Floor Other:</t>
  </si>
  <si>
    <t>Rock Color:</t>
  </si>
  <si>
    <t>Interior Trim:</t>
  </si>
  <si>
    <t>Backsplash Tile:</t>
  </si>
  <si>
    <t>Shower Tile:</t>
  </si>
  <si>
    <t>Interior Wall Paint</t>
  </si>
  <si>
    <t>Int Accent Paint:</t>
  </si>
  <si>
    <t>Porch Railing:</t>
  </si>
  <si>
    <t>Fixtures:</t>
  </si>
  <si>
    <t>Exterior Windows</t>
  </si>
  <si>
    <t>Exterior Doors</t>
  </si>
  <si>
    <t>Appliance Color:</t>
  </si>
  <si>
    <t>Shower Accent Band:</t>
  </si>
  <si>
    <t>Zoning and Permitting Research is a Homeowner/Purchaser Responsibility.  Check your local zoning and building codes BEFORE you purchase.</t>
  </si>
  <si>
    <t>Porch Column Paint Color:  ___________________________</t>
  </si>
  <si>
    <t>Lin Ft = Linear Foot</t>
  </si>
  <si>
    <t>WNE = Where None Existed</t>
  </si>
  <si>
    <t>IPO = In Place Of</t>
  </si>
  <si>
    <t>Std = Standard</t>
  </si>
  <si>
    <t>Smartpanel, Hardiboard, or Hardilap (please specify) painted to match $20 per linear foot (remember to includes added decks/porches)</t>
  </si>
  <si>
    <t>Prestained Lap Skirting (stain blends with house stain) $22 per linear foot (remember to include added decks/porches)</t>
  </si>
  <si>
    <t>SUBTOTAL - COST OF HOUSE</t>
  </si>
  <si>
    <t>Engineering Fees Required when electrical/plumbing is moved for redesigns or any changes are made to the floorplan including stretches.</t>
  </si>
  <si>
    <t>All Prices are subject to change at any time without notice.  Building, material and shipping charges constantly increase without notice.</t>
  </si>
  <si>
    <t>Prices are not guaranteed until a formal written agreement to purchase is signed and your deposit is received.</t>
  </si>
  <si>
    <t>Floor Lino:</t>
  </si>
  <si>
    <t>Recreational Resort Cottages is licensed, bonded and insured for delivery.  All warranty service is provided by the manufacturer.</t>
  </si>
  <si>
    <t>903-292-5172</t>
  </si>
  <si>
    <t>adam@rrcathens.com</t>
  </si>
  <si>
    <t>RBI:  MHDRET00036957</t>
  </si>
  <si>
    <r>
      <rPr>
        <sz val="7"/>
        <rFont val="Arial"/>
        <family val="2"/>
      </rPr>
      <t>Delivery/Set/Perimeter Blocking</t>
    </r>
    <r>
      <rPr>
        <sz val="10"/>
        <rFont val="Arial"/>
        <family val="2"/>
      </rPr>
      <t xml:space="preserve"> -</t>
    </r>
    <r>
      <rPr>
        <sz val="6"/>
        <rFont val="Arial"/>
        <family val="2"/>
      </rPr>
      <t xml:space="preserve"> 100 miles</t>
    </r>
  </si>
  <si>
    <r>
      <t xml:space="preserve">Additional Charges May Apply For State-Specific Building &amp; Installation Requirements </t>
    </r>
    <r>
      <rPr>
        <sz val="7"/>
        <rFont val="Arial"/>
        <family val="2"/>
      </rPr>
      <t>(wind zone, thermal zone, roof load, etc)</t>
    </r>
  </si>
  <si>
    <t>COBALT ORDER FORM</t>
  </si>
  <si>
    <t>Floor Construction &amp; Porches</t>
  </si>
  <si>
    <t xml:space="preserve">Plywood Floors ILO OSB Single Section (LF) </t>
  </si>
  <si>
    <t>Plywood Floors ILO OSB Multi Section (LF)</t>
  </si>
  <si>
    <t>Floor Joists 16" OC Single Section</t>
  </si>
  <si>
    <t>Floor Joists 16" OC Multi Section</t>
  </si>
  <si>
    <t>Composite Decking per S.F.</t>
  </si>
  <si>
    <t>18' X 6' Side Wall Porch</t>
  </si>
  <si>
    <t>30' X 8' End Wall Porch</t>
  </si>
  <si>
    <t>Frame &amp; Chassis</t>
  </si>
  <si>
    <t>Recessed Frame (Full Perimeter)</t>
  </si>
  <si>
    <t>Brake Axel ILO Idler Axle Per Section</t>
  </si>
  <si>
    <t>Add Idler Axle</t>
  </si>
  <si>
    <t>Add Brake Axle</t>
  </si>
  <si>
    <t>50 Gal. Gas Water Heater ILO 50 Gal Elect</t>
  </si>
  <si>
    <t>Additional 50 Gal. Gas Water Heater</t>
  </si>
  <si>
    <t>Additional 50 Gallon Electric Water Heater</t>
  </si>
  <si>
    <t>Additional 8' or 12' Dormer</t>
  </si>
  <si>
    <t>Additional 20' Dormer</t>
  </si>
  <si>
    <t>Delete 20" Dormer</t>
  </si>
  <si>
    <t>Offset Dormer ILO 20' Std Dormer</t>
  </si>
  <si>
    <t>Eyebrow at Door</t>
  </si>
  <si>
    <t>6/12 Roof Pitch w/ Arch Shingle Multi Section (LF) MOD</t>
  </si>
  <si>
    <t>6/12 Roof Pitch w/ Arch Shingle Multi Section (LF)</t>
  </si>
  <si>
    <t>5/12 Roof Pitch w/ Arch Shingle Multi Serction 32' (LF)</t>
  </si>
  <si>
    <t>Roof &amp; Shingles</t>
  </si>
  <si>
    <t>S/C Inspection For Hinged Roof</t>
  </si>
  <si>
    <t>Full Length LVL up to 64' Box</t>
  </si>
  <si>
    <t>Full Length LVL 65" Box &amp; up</t>
  </si>
  <si>
    <t xml:space="preserve">Trusses 16" OC Single Section </t>
  </si>
  <si>
    <t>Trusses 16" OC multi Section up to 60' Box</t>
  </si>
  <si>
    <t>Trusses 16" OC Multi Section over 61' Box</t>
  </si>
  <si>
    <t>Fiber Cement Siding Single Section</t>
  </si>
  <si>
    <t>Fiber Cement Siding Multi Section up to 60' Box</t>
  </si>
  <si>
    <t>Fiber Cement Siding Muti Section over 61' Box</t>
  </si>
  <si>
    <t xml:space="preserve">Wainscoat Paint on Smart Panel (Front Side) </t>
  </si>
  <si>
    <t>Fiber Cement Sding on Front of Bay</t>
  </si>
  <si>
    <t>Fiber Cement/ Smart Panal Siding in Small Inset</t>
  </si>
  <si>
    <t>Smart Lap Siding Single Seection</t>
  </si>
  <si>
    <t xml:space="preserve">Smart Lap Sinding Multi Section up 60' Box </t>
  </si>
  <si>
    <t>Smart Lap Siding Multi Section over 61' Box</t>
  </si>
  <si>
    <t>Window Lineals Per Window</t>
  </si>
  <si>
    <t>Window Lineals ILO Shutter Per Window</t>
  </si>
  <si>
    <t>Add Shutrter (Pair)</t>
  </si>
  <si>
    <t>Shakes on Exterier (SF)</t>
  </si>
  <si>
    <t>Cement Board Columns (Each)</t>
  </si>
  <si>
    <t>2 Box Bay Windows w/ Rock</t>
  </si>
  <si>
    <t>Cobalt Series Exterior #1</t>
  </si>
  <si>
    <t>Cobalt Exterior #2</t>
  </si>
  <si>
    <t>Cobalt Lodge Exterior #3</t>
  </si>
  <si>
    <t>Cobalt Exterior #4</t>
  </si>
  <si>
    <t>Cobalt Exterior #5 (22' Dormer)</t>
  </si>
  <si>
    <t>Cobalt Exterior #6</t>
  </si>
  <si>
    <t>Cobalt Exterior #7</t>
  </si>
  <si>
    <t>Half Porch</t>
  </si>
  <si>
    <t>Cobalt Exterior #9</t>
  </si>
  <si>
    <t>Cobalt Exterior # 12 (Western Sage Bd/Btn w/ Blk Walnut Shakes</t>
  </si>
  <si>
    <t>Cobalt Exterior RX-4004</t>
  </si>
  <si>
    <t>Cobalt Exterior #18 Models X-5012 &amp; X-7020</t>
  </si>
  <si>
    <t>2017 Sandstone PKG- Clay Windows/ Cottage Doors/ Sandstone Trim</t>
  </si>
  <si>
    <t>Cobalt Sandstone PKG (Clay Windows &amp; Sandstone Trim)</t>
  </si>
  <si>
    <t>Cooper Metal Over Box Bay</t>
  </si>
  <si>
    <t>Colonial Column w/ Rock Base</t>
  </si>
  <si>
    <t>White Octagon Gable Pediment</t>
  </si>
  <si>
    <t>Cedar Shutter ILO Lineals or Shutter (Pair)</t>
  </si>
  <si>
    <t xml:space="preserve">Add Cedar Shutter (Pair) </t>
  </si>
  <si>
    <t>Cobalt Singlewide Rock Front End</t>
  </si>
  <si>
    <t>Cobalt Singlewide Eyebrow Front End</t>
  </si>
  <si>
    <t>Windows and Doors</t>
  </si>
  <si>
    <t>Add Window 60" (Each)</t>
  </si>
  <si>
    <t>Add Window 40" (Each)</t>
  </si>
  <si>
    <t>Add 30 x 72 Picture Window (Zone 1 or 2)</t>
  </si>
  <si>
    <t>Transom Window (Each)</t>
  </si>
  <si>
    <t>40 x 40 Glass Block Window ILO 3040 (Each)</t>
  </si>
  <si>
    <t>Add 40 x 40 Glass Block Window (Each)</t>
  </si>
  <si>
    <t>72" Picture Window Exch 3660 (Zone 1 or 2)</t>
  </si>
  <si>
    <t>SGD ILO Window(s) or Door (Each)</t>
  </si>
  <si>
    <t>Add SGD (Each)</t>
  </si>
  <si>
    <t>Atrium Patio Door w/ Blind ILO Window(s) or Door (Each)</t>
  </si>
  <si>
    <t>Add Res. 3680 15 Lite Door (No Storm) (Each)</t>
  </si>
  <si>
    <t>Add Res. 3680 15 Lite Door w/ Storm (Each)</t>
  </si>
  <si>
    <t>Add Full View Storm to Res. 9 or 15 Lite (Each)</t>
  </si>
  <si>
    <t>Add 3476 Cottage (Each)</t>
  </si>
  <si>
    <t>Elixir 6 Pnl 3680 (3882 RO) ILO 3476 Cottage (Each)</t>
  </si>
  <si>
    <t>Res. 3680 6 Panel ILO 3476 Cottage (Each)</t>
  </si>
  <si>
    <t>Res. 3680 9 Lite w/ Storm ILO 3476 Cottage (Each)</t>
  </si>
  <si>
    <t>Res. 3680 15 Lite ILO 3476 Cottage (Each)</t>
  </si>
  <si>
    <t>Res. 3680 9 Lite ILO 3680 6-Panel (Each) (MOD)</t>
  </si>
  <si>
    <t>Res. 3680 15 Lite ILO 3680 6-Panel (Each) (MOD)</t>
  </si>
  <si>
    <t>Atrium Patio Door w/ Blind ILO SGD (Each)</t>
  </si>
  <si>
    <t>Add Atrium Patio Door w/ Blind (Each) -No Exchange</t>
  </si>
  <si>
    <t>Res. 3680 15 Lite Door ILO Window(s) or Door (Each)</t>
  </si>
  <si>
    <t>Full Glass Exterior Door w/ 2 Sidelights 6" Jamb</t>
  </si>
  <si>
    <t>Santa Fe Mahogany Exterior Door w/ Storm</t>
  </si>
  <si>
    <t>Res. 3680 1/2 Leaded Glass w/ Storm</t>
  </si>
  <si>
    <t>Single Atrium Door w/ Blinds (No Exchange)</t>
  </si>
  <si>
    <t>Single Atrium Door w/ Blinds (Exchange Door or Window)</t>
  </si>
  <si>
    <t>Craftsman w/ Window Exterior Door Brown ILO Std 6-/Panel</t>
  </si>
  <si>
    <t>9- Light Exterior Door (Brown) ILO Std 6/Pnl Door</t>
  </si>
  <si>
    <r>
      <t>1</t>
    </r>
    <r>
      <rPr>
        <sz val="8"/>
        <rFont val="Arial"/>
        <family val="2"/>
      </rPr>
      <t>5-Light Ext Door (Brown) ILO Std 6/ Pnl</t>
    </r>
  </si>
  <si>
    <t>9- Light Ext Door (Brown) ILO Std Cottage Door</t>
  </si>
  <si>
    <t>Res. 3680 1/2 Leaded Glass w/ Storm ILO Res. 3680 6 pnl (Each)</t>
  </si>
  <si>
    <t>Res. 3680 Full Glass Sidelight ILO Res. 3680 6 Pnl (each)</t>
  </si>
  <si>
    <t>Add Res. 3680 6  Panel Door w/Storm (Each)</t>
  </si>
  <si>
    <t xml:space="preserve">30" Louvered Door (Linen) </t>
  </si>
  <si>
    <t>Mahogany Door w/ Sidelights and Transom</t>
  </si>
  <si>
    <t>Add Interior Door (Each)</t>
  </si>
  <si>
    <t>36" Interior Door (Each)</t>
  </si>
  <si>
    <t>Barn Door (Silver) ILO Interior Louvered UtilityDoor</t>
  </si>
  <si>
    <t>Barn Door (Silver) ILO Std Interior Door</t>
  </si>
  <si>
    <t>Craftsman Interior Doors (per House) Santa Fe</t>
  </si>
  <si>
    <t>Wall Construction</t>
  </si>
  <si>
    <t>2x6 Exterior Walls w/ R-19 Single Section</t>
  </si>
  <si>
    <t>2x6 Exterior Walls w/ R-19 Multi Section up to 60" Box</t>
  </si>
  <si>
    <t>2x6 Exterior Walls w/ R-19 Multi Section over 61' Box</t>
  </si>
  <si>
    <t>Interior Walls 16" OC Single Section</t>
  </si>
  <si>
    <t>Interior and Marriage Walls 16" OC Multi Section</t>
  </si>
  <si>
    <t>Interior Walls 16" OC Tag</t>
  </si>
  <si>
    <t>8'-6" Walls ILO 8'-0" Multi Section up ro 60' Box</t>
  </si>
  <si>
    <t>8'-6" Walls ILO 8'-0" Multi Section over 61' Box</t>
  </si>
  <si>
    <t>9'-0" Walls ILO 8'-0" Single Section</t>
  </si>
  <si>
    <t>9'-0" Walls ILO 8'-0" Multi Section up to 60' Box</t>
  </si>
  <si>
    <t>9'-0" Walls ILO 8'-0" Multi Section over 61' Box</t>
  </si>
  <si>
    <t>9' Sidewalls (Triple Wide)</t>
  </si>
  <si>
    <t>Optional Paint Color</t>
  </si>
  <si>
    <t>Add Arch to Small Opening (48" or less)</t>
  </si>
  <si>
    <t>Add Arch to Large Openings (over 48")</t>
  </si>
  <si>
    <t>Add Box Bay w/ Existing Window</t>
  </si>
  <si>
    <t>Add Coat Closet/  Linen Closet/ Pantry</t>
  </si>
  <si>
    <t>2 Window Box Bay w/ Rock</t>
  </si>
  <si>
    <t>Add 4th Bedroom</t>
  </si>
  <si>
    <t>Insulate Both Marriage Walls (16" OC)</t>
  </si>
  <si>
    <t>Arched Range Area (X-7022)- Columns/ Arch/ Transom Windows</t>
  </si>
  <si>
    <t>HVAC</t>
  </si>
  <si>
    <t>Gas Furnace ILO Electric Furnace (duct in Floor) R-5/ Duct</t>
  </si>
  <si>
    <t>Perimeter Vents ILO Inline Vents Single Section</t>
  </si>
  <si>
    <t>Perimeter Vents ILO Inline Vents Multi Section</t>
  </si>
  <si>
    <t>Up Flow Elec. Furnace w/ OH Ducts Single Sect.</t>
  </si>
  <si>
    <t>Up Flow Elec. Furnace w/ OH Ducts Multi Section</t>
  </si>
  <si>
    <t>Up Flow Elec. Furnace w/ OH Ducts Single Section  (MOD Only)</t>
  </si>
  <si>
    <t>Up Flow Elec. Furnace w/ OH Ducts Multi Section  (MOD Only)</t>
  </si>
  <si>
    <t>Water Heater &amp; Plumbing Options:</t>
  </si>
  <si>
    <t>Vessel Sinks</t>
  </si>
  <si>
    <t>Add 1/2 Bath</t>
  </si>
  <si>
    <r>
      <rPr>
        <sz val="8"/>
        <color indexed="8"/>
        <rFont val="Arial"/>
        <family val="2"/>
      </rPr>
      <t>Add Full Bath w/ 60" Tub/Shwr (Vanderbilt</t>
    </r>
    <r>
      <rPr>
        <i/>
        <sz val="8"/>
        <color indexed="8"/>
        <rFont val="Arial"/>
        <family val="2"/>
      </rPr>
      <t>)</t>
    </r>
  </si>
  <si>
    <t>Laundry Sink w/ Cabinet</t>
  </si>
  <si>
    <t>Bar Sink Stainless Steel</t>
  </si>
  <si>
    <t>Farm Sink (Black/White)</t>
  </si>
  <si>
    <t>Stainless Steel Farm Sink w/ Spring Faucet</t>
  </si>
  <si>
    <t>Single Bowl Stainless Steel Kitchen Sink</t>
  </si>
  <si>
    <t>48" Shower ILO 60" Tub/Shwr w/ Filler Wall</t>
  </si>
  <si>
    <t>60" Shower ILO 60" Tub/ Shwr</t>
  </si>
  <si>
    <t>60" Shower ILO 48" Shower</t>
  </si>
  <si>
    <t>62" Handicap Shower ILO 48" Shower</t>
  </si>
  <si>
    <t>#5124 Corner Shower w/ Ceramic Walls &amp; Rainfall Head</t>
  </si>
  <si>
    <t>4272 Island Tub ILO 4260 (XP Only)</t>
  </si>
  <si>
    <t>Add Whirlpool</t>
  </si>
  <si>
    <t>60" Ceramic Shower ILO 48" Shower (Olivia)</t>
  </si>
  <si>
    <t>72" Ceramic Shower w/ Glass Panel</t>
  </si>
  <si>
    <t>Beam/ Eugene</t>
  </si>
  <si>
    <t>96" Ceramic Shower-Madera Log/Beam w/ Mosaic</t>
  </si>
  <si>
    <t>Log/ Beam/ Eugene</t>
  </si>
  <si>
    <t>96" Walk Through Ceramic Shower w/ Glass- Madera Log/ Beam</t>
  </si>
  <si>
    <t>Ceramic Tub Skirt ILO Std-Madera Log/ Beam/ Eugene</t>
  </si>
  <si>
    <t>Garden Tub w/ Ceramic Walls (Hickory)</t>
  </si>
  <si>
    <t>2200 Majesty free Standing Island Tub</t>
  </si>
  <si>
    <t>Metal Faucets ILO Plastic 2 Bath</t>
  </si>
  <si>
    <t>Metal faucet ILO Plastic 3 Bath</t>
  </si>
  <si>
    <t>Metal Spring Kitchen Faucet</t>
  </si>
  <si>
    <t>Plumb for Icemaker</t>
  </si>
  <si>
    <t>Plumb &amp; Wire for Gas Dryer</t>
  </si>
  <si>
    <t>Additional Exterior Faucet</t>
  </si>
  <si>
    <t>Handicap Toilet</t>
  </si>
  <si>
    <t>Additional Shower Head</t>
  </si>
  <si>
    <t>Metal Pull Down Kitchen Faucet</t>
  </si>
  <si>
    <t>ORB Pot Filler Faucet</t>
  </si>
  <si>
    <t>Cabinets &amp; Ceramic/ Rock Options:</t>
  </si>
  <si>
    <t>Soffit Above Range Hood w/ 2 Eye Ball Spots</t>
  </si>
  <si>
    <t>Faux Metal Behind Range</t>
  </si>
  <si>
    <t>Decorative Range Hood ILO of Cabinet</t>
  </si>
  <si>
    <t>Plant Made Range Hood w/ 42" Side Cabinets</t>
  </si>
  <si>
    <t>Mantle Range Hood</t>
  </si>
  <si>
    <t>42" Overhead Cabinets</t>
  </si>
  <si>
    <t>Soffit w/ 2 Eyeball Spots (10')</t>
  </si>
  <si>
    <t>49" Bookcase wit 2 doors at bottom</t>
  </si>
  <si>
    <t>Add Drawer Stack 18"</t>
  </si>
  <si>
    <t>36" Guest Bath Lav Height</t>
  </si>
  <si>
    <t>2- Pot &amp; Pan Drawers ILO Cabinet Doors</t>
  </si>
  <si>
    <t>Add Desk w/ Drawer Stack &amp; Single Base Door</t>
  </si>
  <si>
    <t>Add Desk w/ Drawer Stack &amp; 2 Overhead Cabinets</t>
  </si>
  <si>
    <t>Corner Cabinet w/ 2 Solid Doors</t>
  </si>
  <si>
    <t>Corner Shelves in Closet CO-1</t>
  </si>
  <si>
    <t>Closet Organizer w/ Drawers &amp; Shelves CO-2</t>
  </si>
  <si>
    <t>Closet Organizer w/ Drawers  CO-3</t>
  </si>
  <si>
    <t>Closet Organizer 20" H w/ Doors CO-4</t>
  </si>
  <si>
    <t>Cabinet over Toilet</t>
  </si>
  <si>
    <t>60" Cabinet over Laundry</t>
  </si>
  <si>
    <t>Cabinets w/ Rod Over Laundry</t>
  </si>
  <si>
    <t>Add Base &amp; Overhead Cabinets - 2' Increments</t>
  </si>
  <si>
    <t>Add Base Cabinets- 2' Increments</t>
  </si>
  <si>
    <t>Cubbies Above Over Head Cabinets</t>
  </si>
  <si>
    <t>24" Bookcase</t>
  </si>
  <si>
    <t>Rough Hewn Lumber Around Island or Bar</t>
  </si>
  <si>
    <t>Faux Metal Doors on Entertainment Center</t>
  </si>
  <si>
    <t>Broom Closet w/ Doors</t>
  </si>
  <si>
    <t>Closet Cabinet w/ Shoe Bench</t>
  </si>
  <si>
    <t>X-7015 Brsh Board Entertainment Center</t>
  </si>
  <si>
    <t>48" Stonebrook Entertainment Center</t>
  </si>
  <si>
    <t>64" Stonebrook Entertainment Center</t>
  </si>
  <si>
    <t>Locker #1</t>
  </si>
  <si>
    <t xml:space="preserve">Locker #2 </t>
  </si>
  <si>
    <t>Locker #3</t>
  </si>
  <si>
    <t>Pull Out Trash Holder</t>
  </si>
  <si>
    <t>30" Shoe Rack</t>
  </si>
  <si>
    <t>3 Door Cabinet Stack CS-101</t>
  </si>
  <si>
    <t>2 Door Cabinet Stack CS-102</t>
  </si>
  <si>
    <t>2 Door / 4 Drawer Cabinet Stack CS-103</t>
  </si>
  <si>
    <t>4 Door Cabinet Stack CS-104</t>
  </si>
  <si>
    <t>5 Door/ 4 Drawer Cabinet Stack cs-105</t>
  </si>
  <si>
    <t>6 Door Cabinet Stack CS-106</t>
  </si>
  <si>
    <t xml:space="preserve">Cobalt Series Upgrade Cabinets (DW) </t>
  </si>
  <si>
    <t>Cobalt Series Upgrade Cabinets (SW)</t>
  </si>
  <si>
    <t>Cabinet Doors @ Basket Area &amp; Overhead Above Utility Sink</t>
  </si>
  <si>
    <t>Double Closet Shelves (per Shelf)</t>
  </si>
  <si>
    <t>Maple Kith Cabinets RX-4004</t>
  </si>
  <si>
    <t>Maple Kith Cabinets - 60" Washer &amp; Dryer Cabinets (no Shelf)</t>
  </si>
  <si>
    <t>Maple Kith Cabinets 36" Locker</t>
  </si>
  <si>
    <t xml:space="preserve">Wire Brush Towel Holder Master "Rough Hewn" </t>
  </si>
  <si>
    <t>Cabinet Accent Dividers w/2-36x10 Windows</t>
  </si>
  <si>
    <t>Entertainment Wall w/ (2) Fixed 30x72 Windows</t>
  </si>
  <si>
    <t>Ceramic Between the Cabinets w/1-4" Glass Band</t>
  </si>
  <si>
    <t>Ceramic Edge T/O (XP)</t>
  </si>
  <si>
    <t>Glass Mosaic Behind Range (LF)</t>
  </si>
  <si>
    <t>Glass Mosiac 4" Backsplash (LF)</t>
  </si>
  <si>
    <t>Ceramic Edge/ Backsplash ILO Std- Old Chicago/ Southside/ Gray Pearl (LF)</t>
  </si>
  <si>
    <t>Glass Wall Splash-Mosaic (S/F) Teal/Gold/Cappuccino</t>
  </si>
  <si>
    <t>Ceramic Wall Splash-Old Chicago/ Southside/Gray/ Pearl/Ashland/ Edgewood/Amber</t>
  </si>
  <si>
    <t>Flat Interior Rock Columns</t>
  </si>
  <si>
    <t>Rock Arch at Range</t>
  </si>
  <si>
    <t>Rock Column Base (Each)</t>
  </si>
  <si>
    <t>Rock Tub Base</t>
  </si>
  <si>
    <t>Rock Island Front</t>
  </si>
  <si>
    <t>Rock Arch RangeHood (9' Sidewalls)</t>
  </si>
  <si>
    <t>FX 180 Island Counter Top</t>
  </si>
  <si>
    <t>Solido Countertops-Typhoon Ice</t>
  </si>
  <si>
    <t>Solido Countertops-Ivory Cashmere &amp; Butterum Granite</t>
  </si>
  <si>
    <t>Granite Island Top- Silver Pearl#1/ Colonial White</t>
  </si>
  <si>
    <t>Granite Island Top- Silver Pearl#2/ Colonial White</t>
  </si>
  <si>
    <t>Granite Island Top-Silver Pearl #3/ Colonial White</t>
  </si>
  <si>
    <t>Upgrade Island Bar Formica-Cognac Pine/River Gold/Dolce Vita/Walnut Timber</t>
  </si>
  <si>
    <t>Upgrade Formica- Utility or Guest Bath</t>
  </si>
  <si>
    <t>Ceiling Beams-Columns</t>
  </si>
  <si>
    <t>Wood Closet Shelves w/Wood Rods (Brown)</t>
  </si>
  <si>
    <t>Transverse Vault MBR w/Beams-Sprayed Ceiling</t>
  </si>
  <si>
    <t>(1) Full Rock Column-(2) Half Rock Columns in Foyer (X-7016)</t>
  </si>
  <si>
    <t>Decorative Ceiling Beams-2 per Room</t>
  </si>
  <si>
    <t>Faux Trey Ceiling per Room w/2 Beams &amp; Directional Can Lights</t>
  </si>
  <si>
    <t>Soffit Above Islandw/4-4" LED Can Lights</t>
  </si>
  <si>
    <t>Knock-Down Ceiling Singlewide</t>
  </si>
  <si>
    <t>Knock-Down Ceiling Doublewide</t>
  </si>
  <si>
    <t>Knock-Down Ceiling Triplewide</t>
  </si>
  <si>
    <t>Vaulted Pkg-Vault/Beams/Mansula Oak Ceiling in Kitchen/Dining Room/Den</t>
  </si>
  <si>
    <t>10" Soffit Over Kit Cabs &amp; RH w/ Clts</t>
  </si>
  <si>
    <t>(1) Full Rock Column</t>
  </si>
  <si>
    <t>(1) Full Rock Column (9' Sidewalls)</t>
  </si>
  <si>
    <t>48" Ceramic Shower ILO 48" Shower (McCarron)</t>
  </si>
  <si>
    <t>Corner Cabinet w/1 Solid Door &amp; Bottom Cubbie</t>
  </si>
  <si>
    <t>Delete 18 CU FT Refer</t>
  </si>
  <si>
    <t>25' Blk SBS Refrigerator ILO 18' Blk</t>
  </si>
  <si>
    <t>25' Wht SBS Refrigerator ILO 18' Blk</t>
  </si>
  <si>
    <t>25' Stainless Steel SBS Refrigerator ILO 18' Blk</t>
  </si>
  <si>
    <t>Stainless Steel Duo Ref/Frzr w/ Cab ILO 25' Ref</t>
  </si>
  <si>
    <t>Stainless Steel Duo Ref/Frzr w/ Cab ILO 18' Ref</t>
  </si>
  <si>
    <t>Delete Dishwasher Leave Plumbing (Credit75%)</t>
  </si>
  <si>
    <t>Stainless Steel Dishwasher ILO Cabinet</t>
  </si>
  <si>
    <t>Stainless Steel Dishwasher ILO Blk DW</t>
  </si>
  <si>
    <t>Garbage Disposal</t>
  </si>
  <si>
    <t>Delete Range</t>
  </si>
  <si>
    <t>Gas Range Self Clean Blk ILO Elec. Std Range Blk</t>
  </si>
  <si>
    <t>Gas Range Self Clean SS ILO Elec Std Range Blk</t>
  </si>
  <si>
    <t>Elec Range SS ILO Elec Range Blk</t>
  </si>
  <si>
    <t>Elec Smth Top Range Blk ILO Std Elec Range Blk</t>
  </si>
  <si>
    <t>Elec Smth Top Range SS ILO Std Elec Range Blk</t>
  </si>
  <si>
    <t>Blk Wall Oven w/ Cabinet in Addition to Range</t>
  </si>
  <si>
    <t>SS Wall Oven w/ Cabinet in Addition to Range</t>
  </si>
  <si>
    <t>Elec Cktop/Elec Wall Oven Blk ILO of Std Range</t>
  </si>
  <si>
    <t>Elec Cktop Blk/Elec Wall Oven SS ILO of Std Range</t>
  </si>
  <si>
    <t>Gas Cktop Blk/Elec Wall Oven Blk w/ Cab Stack ILO Std Range</t>
  </si>
  <si>
    <t>Gas Cktop Blk/Elec Wall Oven SS w/ Cab Stack ILO Std Range</t>
  </si>
  <si>
    <t>Black or White MW Venthood Ilo Range Hood</t>
  </si>
  <si>
    <t>Stainless Steel MW Venthood ILO Range Hood</t>
  </si>
  <si>
    <t>Built- in Microwave Black</t>
  </si>
  <si>
    <t>Built- in Microwave Stainless Steel</t>
  </si>
  <si>
    <t>Stainless Steel or Glass Range Hood (Sterling)</t>
  </si>
  <si>
    <t>Stainless Steel PKG</t>
  </si>
  <si>
    <t>Black Appliance PKG</t>
  </si>
  <si>
    <t xml:space="preserve">SS Duo Ref/ Frzr ILO 25' SS Refer ( Upgrade From SS PKG)  </t>
  </si>
  <si>
    <t>SS French Door Ref. Appliance PKG</t>
  </si>
  <si>
    <t>Stainless Steel Duo Ref/ Frzr PKG</t>
  </si>
  <si>
    <t>Electrical &amp; Lighting</t>
  </si>
  <si>
    <t>Additional 110V Recept</t>
  </si>
  <si>
    <t>Additional 220V Recept</t>
  </si>
  <si>
    <t>Additional Exterior GFCI Recept.</t>
  </si>
  <si>
    <t>Phone Jack (Raceway w/Cover &amp; Electrical Recept)</t>
  </si>
  <si>
    <t>Cable Jack (Raceway w/ Cover &amp; Electrical Recept)</t>
  </si>
  <si>
    <t>60 Amp Disconnect</t>
  </si>
  <si>
    <t>3 Light Island Fixture</t>
  </si>
  <si>
    <t>3-Way Switch</t>
  </si>
  <si>
    <t>Wire and Brace for Ceiling Fan</t>
  </si>
  <si>
    <t>Add Ceiling Fan w/ Light Switch</t>
  </si>
  <si>
    <t>Freezer Plug on Dedicated Circuit</t>
  </si>
  <si>
    <t>12/2 Wire ILO 14/2 (Any Size)</t>
  </si>
  <si>
    <t>Stem Light</t>
  </si>
  <si>
    <t>Recessed Can light (Additional)</t>
  </si>
  <si>
    <t>Recessed Can Light Over Shower</t>
  </si>
  <si>
    <t>Flood Lights 2 Bulb Fixture (Ea)- Wire &amp; Brace Only</t>
  </si>
  <si>
    <t>Add Stainless Steel Dome Pendant Light</t>
  </si>
  <si>
    <t>Fireplaces</t>
  </si>
  <si>
    <t>Full Rock (Mini Stack) Fireplace FP#1</t>
  </si>
  <si>
    <t>1/2 Rock (Mini Stack) Fireplace FP#2</t>
  </si>
  <si>
    <t>Mini Stack Chimney Fireplace FP#5</t>
  </si>
  <si>
    <t>Rock Side of Fireplace (Per Side)</t>
  </si>
  <si>
    <t>Elec. Fireplace ILO Wood Burning FP</t>
  </si>
  <si>
    <t>48" Recessed Electric Fireplace (Wall Mount)</t>
  </si>
  <si>
    <t>Cedar Mantle</t>
  </si>
  <si>
    <t>TV Mounting Block Above Fireplace</t>
  </si>
  <si>
    <t>Floor Covering</t>
  </si>
  <si>
    <t>16x16 or 9x18 Hand Laid Tile ILO Roll Goods (LF)</t>
  </si>
  <si>
    <t>Tile ILO Carpet SF</t>
  </si>
  <si>
    <t>Shaw 25oz ILO Shaw 16oz (LF)</t>
  </si>
  <si>
    <t>Shaw Reclaimed Laminate</t>
  </si>
  <si>
    <t>Riverdale Hickory Laminate (SF)</t>
  </si>
  <si>
    <t>Engineered Vinyl Flooring (SF)</t>
  </si>
  <si>
    <t>Armstrong Laminate-Seaside Pine (SF)</t>
  </si>
  <si>
    <t>Lino ILO Carpet (per Room)</t>
  </si>
  <si>
    <t>Linoleum Threshold for Linoleum Throughout</t>
  </si>
  <si>
    <t>Molding</t>
  </si>
  <si>
    <t>Chair Rail Per Room</t>
  </si>
  <si>
    <t>Cobalt Molding PKG ILO XP Molding PKG</t>
  </si>
  <si>
    <t>Rough Hewn Crown, Window Facing &amp; Door Facing (per Room)</t>
  </si>
  <si>
    <t>Weathered Cedar Wainscoat, Rough Hewn Chair Rail&amp; Baseboard (per Room)</t>
  </si>
  <si>
    <t>Rough Hewn Baseboard (per Room)</t>
  </si>
  <si>
    <t>Faux Metal Wainscoat w/ Rough Hewn Molding</t>
  </si>
  <si>
    <t>Mirror &amp; Draperies</t>
  </si>
  <si>
    <t>Drape Over Tub/Shower</t>
  </si>
  <si>
    <t>MISC</t>
  </si>
  <si>
    <t>ORB PKG (Hardware, Lighting, Faucets)</t>
  </si>
  <si>
    <t>7/16" OSB Roof Decking</t>
  </si>
  <si>
    <t>3 Tab Fiberglass Shingles</t>
  </si>
  <si>
    <t>14"Roof Vents</t>
  </si>
  <si>
    <t>Fiber Cement Fascia</t>
  </si>
  <si>
    <t>7/16" Wood Wrap Uder Vinyl Siding</t>
  </si>
  <si>
    <t>12" Eave &amp; Gable Overhang Multi Section</t>
  </si>
  <si>
    <t>2x8 Floor Joist 24" O.C. 16" Wides</t>
  </si>
  <si>
    <t>2X6 Floor Joist 24" O.C. 28' Wides</t>
  </si>
  <si>
    <t>2X8 Floor Joist 24" O.C. 32' Wides</t>
  </si>
  <si>
    <t>Removable Hitches</t>
  </si>
  <si>
    <t>10" I-Beam (Boxes up to 50')</t>
  </si>
  <si>
    <t>12" I-Beam (Boxes over 50')</t>
  </si>
  <si>
    <t>2X4 Exterior Walls 16" O.C.</t>
  </si>
  <si>
    <t>2X4 Marriage Walls 24" O.C.</t>
  </si>
  <si>
    <t>2X4 Interior Walls 24" O.C.</t>
  </si>
  <si>
    <t>8'-0" Wall Height</t>
  </si>
  <si>
    <t>3/4" T&amp;G Floors</t>
  </si>
  <si>
    <t>Nominal 3/12 Roof Pitch</t>
  </si>
  <si>
    <t>Fixed Truss Rafters 24" O.C.</t>
  </si>
  <si>
    <t>18' Dormer Multi Section</t>
  </si>
  <si>
    <t>Insulate Interior Walls per Wall (16" OC)</t>
  </si>
  <si>
    <t>Insulation</t>
  </si>
  <si>
    <t>R 11-11-21 Single Section</t>
  </si>
  <si>
    <t>R 11-11-30 Multi Section</t>
  </si>
  <si>
    <t>36x80 6-Panel Front w/ Deadbolt Combo Single Section</t>
  </si>
  <si>
    <t>38x82 6-Panel Front w/ Deadbolt Combo Multi-Section</t>
  </si>
  <si>
    <t>32x74 Cottage Rear w/ Deadbolt Combo</t>
  </si>
  <si>
    <t>Vinyl Low E Argon Enhanced Windows</t>
  </si>
  <si>
    <t>Louvered Shutters or Lineals- Front Door Side</t>
  </si>
  <si>
    <t>Jelly Jar Light Front &amp; Rear Single Section</t>
  </si>
  <si>
    <t>16" Vinyl Hand Laid in Kitchen/ Utility Multi Section</t>
  </si>
  <si>
    <t>Vinyl Sheet Flooring Single Section</t>
  </si>
  <si>
    <t>Vinyl Sheet Flooring in Bath &amp; Foyer</t>
  </si>
  <si>
    <t>16 oz Carpet w/ Tack Strip</t>
  </si>
  <si>
    <t>5lb. Rebond Pad</t>
  </si>
  <si>
    <t>200 Amp Total Electric</t>
  </si>
  <si>
    <t>Electric Furnace</t>
  </si>
  <si>
    <t>Wired fro Washer/ Dryer</t>
  </si>
  <si>
    <t>Wired for 8 Wire Digital Thermostat</t>
  </si>
  <si>
    <t>Individual &amp; Whole House Shut Off</t>
  </si>
  <si>
    <t>Exterior Recept (1)</t>
  </si>
  <si>
    <t>Recessed Can Lights in Kitchen &amp; Dining (See Print)</t>
  </si>
  <si>
    <t>Recessed Can Lights@ Master Bath/Shower &amp; Tub</t>
  </si>
  <si>
    <t>Coach Light @ Fro0nt &amp; Rear Door Multi Section</t>
  </si>
  <si>
    <t>White Exterior Light (Jelly Jar) @ Front &amp; Rear Door Single Section</t>
  </si>
  <si>
    <t>Bronze Light Fixtures T/O</t>
  </si>
  <si>
    <t>50 Gallon Electric Water Heater</t>
  </si>
  <si>
    <t>PEX Water Supply</t>
  </si>
  <si>
    <t>PVC Drain Lines</t>
  </si>
  <si>
    <t>Shut Off Valves Thru-out</t>
  </si>
  <si>
    <t>Exterior Faucet (1)</t>
  </si>
  <si>
    <t>Plumbed for Washer/Dryer</t>
  </si>
  <si>
    <t>In-line Heat Ducts</t>
  </si>
  <si>
    <t>Wire Shelf in Utility Room</t>
  </si>
  <si>
    <t>Ventilated Shelving - Closets</t>
  </si>
  <si>
    <t>30" Overhead Cabinets</t>
  </si>
  <si>
    <t>18" cabinets Over Refer.</t>
  </si>
  <si>
    <t>Lined Overhead cabinets w/ Fixed Center Shelf</t>
  </si>
  <si>
    <t>36" Cbase Cabinets</t>
  </si>
  <si>
    <t>Base Cabinet Lined w/ Half Shelf</t>
  </si>
  <si>
    <t>Pantry (per Model)</t>
  </si>
  <si>
    <t>Drawer Stack Single Section</t>
  </si>
  <si>
    <t>Drawers over Doors Multi Section</t>
  </si>
  <si>
    <t>European Style Concealed Hinges</t>
  </si>
  <si>
    <t>Full Extension Drawer Guides</t>
  </si>
  <si>
    <t>Cabinet Stiles-Hardwood</t>
  </si>
  <si>
    <t>Cabinet Doors- Hardwood</t>
  </si>
  <si>
    <t>Shaker Style Cabinet Doors Single Section</t>
  </si>
  <si>
    <t>Hickory or Coffee Hardwood Cabinets Multi Section</t>
  </si>
  <si>
    <t>Kitchen Counter Tops- Laminate</t>
  </si>
  <si>
    <t>Kitchen Counter Edging- Ceramic</t>
  </si>
  <si>
    <t>Kitchen Backsplash- Ceramic</t>
  </si>
  <si>
    <t>2" Cabinet Crown Molding</t>
  </si>
  <si>
    <t>Flat Ceilings Thru-out</t>
  </si>
  <si>
    <t>Orange Peel Ceiling Finish</t>
  </si>
  <si>
    <t>Finished Drywall Thru-out Multi Section</t>
  </si>
  <si>
    <t>1/2" High Strength Gypsum Ceiling Panel Multi Sect.</t>
  </si>
  <si>
    <t>Valance Drape Package</t>
  </si>
  <si>
    <t>Framed Mirrors (Master &amp; Guest Bathrooms)</t>
  </si>
  <si>
    <t>2" PVC Mini Blinds Thru-out</t>
  </si>
  <si>
    <t>8" deep Stainless Steel Kitchen Sink</t>
  </si>
  <si>
    <t>High Arch Dual Knob Faucetw/ Sprayer (Kitchen)</t>
  </si>
  <si>
    <t>48" 1 pc Fiberglass Shower (per Model in Master Bath)</t>
  </si>
  <si>
    <t>Fiber Glass Tub (per Model in Master Bath)</t>
  </si>
  <si>
    <t>Fiber Glass Tub (per Model in Guest Bath)</t>
  </si>
  <si>
    <t>36" Lav Height (Master Bath)</t>
  </si>
  <si>
    <t>36" Lav Height (Guest Bath) Multi Section</t>
  </si>
  <si>
    <t>30" Lav Height (Guest Bath) Single Section</t>
  </si>
  <si>
    <t>Ceramic Lav(s) w/ Dual Knob Faucets (Master)</t>
  </si>
  <si>
    <t>Ceramic Lav(s) w/ Dual Knob Faucets (Guest)</t>
  </si>
  <si>
    <t>Elongated Commodes</t>
  </si>
  <si>
    <t>Garden Tub (#56043) if Applicable (Guest)</t>
  </si>
  <si>
    <t>4" Profile Crown Thru-out Living Area</t>
  </si>
  <si>
    <t>3"  Profile Baseboard Molding Thru out Living Room</t>
  </si>
  <si>
    <t>30" blk Metal Range Hood w/Light Vent thru Roof</t>
  </si>
  <si>
    <t>Dishwasher</t>
  </si>
  <si>
    <t>Island Work Area in Kitchen (per Model)</t>
  </si>
  <si>
    <t>Master Bath Counter Tops- Laminated</t>
  </si>
  <si>
    <t>Master Bath Counter Edging- Ceramic</t>
  </si>
  <si>
    <t>Master Bath Backsplash- Ceramic</t>
  </si>
  <si>
    <t>Guest Bath Counter Edging- Ceramic</t>
  </si>
  <si>
    <t>Guest Bath Backsplash_ Ceramic</t>
  </si>
  <si>
    <t>Window Over Sink in Kitchen</t>
  </si>
  <si>
    <t>30X40 Window Over Tub (per Print) Master Bath Multi Section</t>
  </si>
  <si>
    <t>Block Window over Tub (see Print) Master Bath Single Section</t>
  </si>
  <si>
    <t>Transom Widow over Tub (see Print) (Guest Bath) Multi Section</t>
  </si>
  <si>
    <t>Two Panel Beaded Arch Doors</t>
  </si>
  <si>
    <t>30" Louvered Door in Utility Room Multi Sectional</t>
  </si>
  <si>
    <t>30" &amp; 24" Doors (per Print)</t>
  </si>
  <si>
    <t>Mortise Hinges in Interior</t>
  </si>
  <si>
    <t>Floor Mounted Door Stops</t>
  </si>
  <si>
    <t>Lever Door Knobs Bronze Finish</t>
  </si>
  <si>
    <t>Closet Liners in All Closets</t>
  </si>
  <si>
    <t>Recessed Can Lights over Sink</t>
  </si>
  <si>
    <t>2 Bulb Ceiling Light in Guest Bathroom</t>
  </si>
  <si>
    <t>2 Bulb Vanity Over Lav  Master Bathroom</t>
  </si>
  <si>
    <t>Ceiling Fan In Livingroom</t>
  </si>
  <si>
    <t>Sweep Omatic</t>
  </si>
  <si>
    <t>Wood Front Base @ Drop in Tubs (See Print) Master Bath</t>
  </si>
  <si>
    <t>Timberwork Island Formica</t>
  </si>
  <si>
    <t>Additional Mileage and/or Escorts(if needed)</t>
  </si>
  <si>
    <t xml:space="preserve">1201 US Hwy 175W </t>
  </si>
  <si>
    <t>Athens, TX 75751</t>
  </si>
  <si>
    <t>GE Appliances</t>
  </si>
  <si>
    <t>25' CUFT SXS REFER W/ ICE AND WATER IN DOOR</t>
  </si>
  <si>
    <t>PKG</t>
  </si>
  <si>
    <t>Pull Out Pot &amp; Pan Organizer</t>
  </si>
  <si>
    <t>Upgrade Formica-Kitchen &amp; Master Bath</t>
  </si>
  <si>
    <t>Double Barn Door Entertainment Center w/ Soffit w/ 2 Eye Ball Spots</t>
  </si>
  <si>
    <t>Faux Metal Feature Wall</t>
  </si>
  <si>
    <t xml:space="preserve"> Upgrade Drapes  per section</t>
  </si>
  <si>
    <t>Closet Organizer w/ Drawers  &amp; Seat CO-5</t>
  </si>
  <si>
    <t>Raised Panel Front W/ Flat Hearth</t>
  </si>
  <si>
    <t>Raised Panel Front w/ Raised Hearth #10</t>
  </si>
  <si>
    <t>SMOOTHTOP Top Elec. Range w/ Glass Door</t>
  </si>
  <si>
    <t>LED CAN LIGHT IPO STD</t>
  </si>
  <si>
    <t>SKIRTING OPTIONS (installed within 100 miles of Athens Texas - call for quotes in other areas):</t>
  </si>
  <si>
    <t>Updated 08/17/17</t>
  </si>
  <si>
    <t>OFFICE - 903-292-5172 , FAX - 903-385-7866</t>
  </si>
  <si>
    <t xml:space="preserve">Metal Skirting $18 per linear foot , VINYL SKIRTING $950, </t>
  </si>
  <si>
    <t>2-24" Int Dbl Doors ILO 1-Std Int Door</t>
  </si>
  <si>
    <t>TO PRODUCTION SHOULD ANYTHING NOT BE AVAILABLE.  SOME OPTS ARE ONLY AVAIL IN SELECT MODELS OR WHERE SPACE ALLOWS.</t>
  </si>
  <si>
    <t>AVAILABILITY OF CHOSEN DÉCOR &amp; OPTIONS IS SUBJECT TO CHANGE AT ANY TIME W/O NOTICE.A CHANGE ORDER WILL BE PROCESSED PRIOR</t>
  </si>
  <si>
    <t>Porch Gable Style:  _______________  Gable Paint Color:  ___________</t>
  </si>
  <si>
    <t>Porch Railing Type:  ___________________  Paint Color:  ____________</t>
  </si>
  <si>
    <r>
      <t xml:space="preserve">Purchase from RRC Athens &amp; receive an </t>
    </r>
    <r>
      <rPr>
        <u/>
        <sz val="10"/>
        <rFont val="Arial"/>
        <family val="2"/>
      </rPr>
      <t>additional</t>
    </r>
    <r>
      <rPr>
        <sz val="10"/>
        <rFont val="Arial"/>
        <family val="2"/>
      </rPr>
      <t xml:space="preserve"> 4 Yr Extended Warranty on Appliances &amp; A/C Unit (total of 5 yrs)</t>
    </r>
  </si>
  <si>
    <t>SN#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</si>
</sst>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7.5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b/>
      <i/>
      <sz val="6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b/>
      <sz val="7.5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u/>
      <sz val="9"/>
      <name val="Arial"/>
      <family val="2"/>
    </font>
    <font>
      <u/>
      <sz val="10"/>
      <color indexed="12"/>
      <name val="Arial"/>
      <family val="2"/>
    </font>
    <font>
      <b/>
      <sz val="9"/>
      <color rgb="FFC00000"/>
      <name val="Arial"/>
      <family val="2"/>
    </font>
    <font>
      <b/>
      <i/>
      <sz val="8"/>
      <color rgb="FFC00000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06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4" fontId="2" fillId="0" borderId="0" xfId="1" applyFont="1" applyAlignment="1">
      <alignment horizontal="center"/>
    </xf>
    <xf numFmtId="44" fontId="2" fillId="0" borderId="5" xfId="1" applyFont="1" applyBorder="1" applyAlignment="1">
      <alignment horizontal="center"/>
    </xf>
    <xf numFmtId="0" fontId="2" fillId="0" borderId="11" xfId="0" applyFont="1" applyBorder="1"/>
    <xf numFmtId="0" fontId="2" fillId="0" borderId="21" xfId="0" applyFont="1" applyBorder="1"/>
    <xf numFmtId="44" fontId="2" fillId="0" borderId="1" xfId="1" applyFont="1" applyBorder="1" applyAlignment="1">
      <alignment horizontal="center"/>
    </xf>
    <xf numFmtId="0" fontId="2" fillId="0" borderId="22" xfId="0" applyFont="1" applyBorder="1"/>
    <xf numFmtId="0" fontId="2" fillId="0" borderId="5" xfId="0" applyFont="1" applyFill="1" applyBorder="1"/>
    <xf numFmtId="49" fontId="8" fillId="0" borderId="2" xfId="0" applyNumberFormat="1" applyFont="1" applyFill="1" applyBorder="1" applyAlignment="1">
      <alignment horizontal="left" vertical="center"/>
    </xf>
    <xf numFmtId="44" fontId="2" fillId="0" borderId="11" xfId="1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Fill="1" applyBorder="1"/>
    <xf numFmtId="0" fontId="2" fillId="0" borderId="2" xfId="0" applyFont="1" applyFill="1" applyBorder="1"/>
    <xf numFmtId="0" fontId="2" fillId="0" borderId="1" xfId="0" applyFont="1" applyFill="1" applyBorder="1"/>
    <xf numFmtId="0" fontId="2" fillId="0" borderId="2" xfId="0" applyFont="1" applyBorder="1"/>
    <xf numFmtId="0" fontId="2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44" fontId="10" fillId="0" borderId="0" xfId="1" applyFont="1"/>
    <xf numFmtId="0" fontId="12" fillId="0" borderId="0" xfId="0" applyFont="1"/>
    <xf numFmtId="44" fontId="9" fillId="0" borderId="0" xfId="1" applyFont="1" applyAlignment="1"/>
    <xf numFmtId="44" fontId="9" fillId="0" borderId="0" xfId="1" applyFont="1"/>
    <xf numFmtId="0" fontId="9" fillId="0" borderId="0" xfId="0" applyFont="1" applyAlignment="1">
      <alignment horizontal="center"/>
    </xf>
    <xf numFmtId="44" fontId="11" fillId="0" borderId="0" xfId="1" applyFont="1" applyAlignment="1"/>
    <xf numFmtId="44" fontId="11" fillId="0" borderId="0" xfId="1" applyFont="1" applyAlignment="1">
      <alignment horizontal="left"/>
    </xf>
    <xf numFmtId="44" fontId="12" fillId="0" borderId="0" xfId="1" applyFont="1" applyAlignment="1"/>
    <xf numFmtId="0" fontId="14" fillId="0" borderId="0" xfId="0" applyFont="1"/>
    <xf numFmtId="44" fontId="9" fillId="0" borderId="0" xfId="1" applyFont="1" applyAlignment="1">
      <alignment horizontal="left"/>
    </xf>
    <xf numFmtId="0" fontId="11" fillId="0" borderId="0" xfId="0" applyFont="1"/>
    <xf numFmtId="44" fontId="17" fillId="0" borderId="0" xfId="1" applyFont="1" applyAlignment="1">
      <alignment horizontal="left"/>
    </xf>
    <xf numFmtId="0" fontId="17" fillId="0" borderId="0" xfId="0" applyFont="1"/>
    <xf numFmtId="0" fontId="16" fillId="0" borderId="0" xfId="0" applyFont="1" applyAlignment="1">
      <alignment horizontal="left"/>
    </xf>
    <xf numFmtId="0" fontId="12" fillId="0" borderId="0" xfId="0" applyFont="1" applyAlignment="1"/>
    <xf numFmtId="44" fontId="10" fillId="0" borderId="0" xfId="1" applyFont="1" applyAlignment="1">
      <alignment horizontal="center"/>
    </xf>
    <xf numFmtId="44" fontId="9" fillId="0" borderId="0" xfId="1" applyFont="1" applyAlignment="1">
      <alignment horizontal="center"/>
    </xf>
    <xf numFmtId="0" fontId="14" fillId="0" borderId="2" xfId="0" applyFont="1" applyBorder="1" applyAlignment="1">
      <alignment horizontal="center"/>
    </xf>
    <xf numFmtId="0" fontId="20" fillId="0" borderId="2" xfId="0" applyFont="1" applyBorder="1"/>
    <xf numFmtId="0" fontId="9" fillId="0" borderId="1" xfId="0" applyFont="1" applyBorder="1"/>
    <xf numFmtId="44" fontId="9" fillId="0" borderId="5" xfId="1" applyFont="1" applyBorder="1"/>
    <xf numFmtId="0" fontId="9" fillId="0" borderId="5" xfId="0" applyFont="1" applyBorder="1"/>
    <xf numFmtId="0" fontId="10" fillId="0" borderId="5" xfId="0" applyFont="1" applyBorder="1"/>
    <xf numFmtId="44" fontId="21" fillId="0" borderId="5" xfId="1" applyFont="1" applyBorder="1" applyAlignment="1">
      <alignment horizontal="center"/>
    </xf>
    <xf numFmtId="0" fontId="9" fillId="0" borderId="21" xfId="0" applyFont="1" applyBorder="1"/>
    <xf numFmtId="0" fontId="20" fillId="0" borderId="0" xfId="0" applyFont="1"/>
    <xf numFmtId="0" fontId="10" fillId="0" borderId="1" xfId="0" applyFont="1" applyBorder="1"/>
    <xf numFmtId="44" fontId="9" fillId="0" borderId="5" xfId="1" applyFont="1" applyBorder="1" applyAlignment="1">
      <alignment horizontal="center"/>
    </xf>
    <xf numFmtId="0" fontId="9" fillId="0" borderId="2" xfId="0" applyFont="1" applyBorder="1"/>
    <xf numFmtId="44" fontId="20" fillId="0" borderId="0" xfId="1" applyFont="1" applyAlignment="1">
      <alignment horizontal="center"/>
    </xf>
    <xf numFmtId="0" fontId="9" fillId="0" borderId="2" xfId="0" applyFont="1" applyFill="1" applyBorder="1"/>
    <xf numFmtId="0" fontId="22" fillId="0" borderId="2" xfId="0" applyFont="1" applyBorder="1"/>
    <xf numFmtId="0" fontId="9" fillId="0" borderId="11" xfId="0" applyFont="1" applyBorder="1"/>
    <xf numFmtId="0" fontId="14" fillId="0" borderId="11" xfId="0" applyFont="1" applyBorder="1"/>
    <xf numFmtId="44" fontId="9" fillId="0" borderId="11" xfId="1" applyFont="1" applyBorder="1"/>
    <xf numFmtId="0" fontId="14" fillId="0" borderId="5" xfId="0" applyFont="1" applyBorder="1"/>
    <xf numFmtId="44" fontId="9" fillId="0" borderId="23" xfId="1" applyFont="1" applyBorder="1"/>
    <xf numFmtId="44" fontId="9" fillId="0" borderId="1" xfId="1" applyFont="1" applyBorder="1" applyAlignment="1">
      <alignment horizontal="center"/>
    </xf>
    <xf numFmtId="44" fontId="20" fillId="0" borderId="0" xfId="1" applyFont="1" applyBorder="1"/>
    <xf numFmtId="49" fontId="24" fillId="0" borderId="2" xfId="0" applyNumberFormat="1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left" vertical="center"/>
    </xf>
    <xf numFmtId="49" fontId="26" fillId="0" borderId="2" xfId="0" applyNumberFormat="1" applyFont="1" applyFill="1" applyBorder="1" applyAlignment="1">
      <alignment horizontal="left" vertical="center"/>
    </xf>
    <xf numFmtId="44" fontId="9" fillId="0" borderId="22" xfId="1" applyFont="1" applyBorder="1"/>
    <xf numFmtId="0" fontId="9" fillId="0" borderId="3" xfId="0" applyFont="1" applyBorder="1"/>
    <xf numFmtId="0" fontId="9" fillId="0" borderId="4" xfId="0" applyFont="1" applyBorder="1"/>
    <xf numFmtId="44" fontId="9" fillId="0" borderId="11" xfId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0" applyFont="1" applyBorder="1"/>
    <xf numFmtId="44" fontId="9" fillId="0" borderId="0" xfId="1" applyFont="1" applyBorder="1" applyAlignment="1">
      <alignment horizontal="center"/>
    </xf>
    <xf numFmtId="44" fontId="9" fillId="0" borderId="0" xfId="1" applyFont="1" applyBorder="1"/>
    <xf numFmtId="0" fontId="9" fillId="0" borderId="10" xfId="0" applyFont="1" applyBorder="1"/>
    <xf numFmtId="0" fontId="14" fillId="0" borderId="23" xfId="0" applyFont="1" applyBorder="1" applyAlignment="1">
      <alignment horizontal="center"/>
    </xf>
    <xf numFmtId="0" fontId="11" fillId="0" borderId="0" xfId="0" applyFont="1" applyBorder="1"/>
    <xf numFmtId="0" fontId="14" fillId="0" borderId="3" xfId="0" applyFont="1" applyBorder="1"/>
    <xf numFmtId="0" fontId="9" fillId="0" borderId="22" xfId="0" applyFont="1" applyBorder="1"/>
    <xf numFmtId="0" fontId="14" fillId="0" borderId="0" xfId="0" applyFont="1" applyBorder="1"/>
    <xf numFmtId="0" fontId="9" fillId="0" borderId="5" xfId="0" applyFont="1" applyFill="1" applyBorder="1"/>
    <xf numFmtId="0" fontId="10" fillId="0" borderId="22" xfId="0" applyFont="1" applyBorder="1"/>
    <xf numFmtId="0" fontId="20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17" fillId="0" borderId="5" xfId="0" applyFont="1" applyBorder="1"/>
    <xf numFmtId="0" fontId="29" fillId="0" borderId="0" xfId="0" applyFont="1" applyBorder="1"/>
    <xf numFmtId="0" fontId="17" fillId="0" borderId="1" xfId="0" applyFont="1" applyBorder="1"/>
    <xf numFmtId="0" fontId="11" fillId="0" borderId="8" xfId="0" applyFont="1" applyBorder="1"/>
    <xf numFmtId="0" fontId="9" fillId="0" borderId="6" xfId="0" applyFont="1" applyBorder="1"/>
    <xf numFmtId="44" fontId="9" fillId="0" borderId="7" xfId="1" applyFont="1" applyBorder="1" applyAlignment="1">
      <alignment horizontal="center"/>
    </xf>
    <xf numFmtId="0" fontId="14" fillId="2" borderId="21" xfId="0" applyFont="1" applyFill="1" applyBorder="1"/>
    <xf numFmtId="0" fontId="9" fillId="2" borderId="21" xfId="0" applyFont="1" applyFill="1" applyBorder="1"/>
    <xf numFmtId="44" fontId="30" fillId="2" borderId="5" xfId="1" applyFont="1" applyFill="1" applyBorder="1" applyAlignment="1">
      <alignment horizontal="center"/>
    </xf>
    <xf numFmtId="44" fontId="23" fillId="0" borderId="0" xfId="1" applyFont="1" applyBorder="1"/>
    <xf numFmtId="0" fontId="14" fillId="2" borderId="2" xfId="0" applyFont="1" applyFill="1" applyBorder="1"/>
    <xf numFmtId="0" fontId="9" fillId="2" borderId="1" xfId="0" applyFont="1" applyFill="1" applyBorder="1"/>
    <xf numFmtId="0" fontId="9" fillId="2" borderId="4" xfId="0" applyFont="1" applyFill="1" applyBorder="1"/>
    <xf numFmtId="44" fontId="30" fillId="2" borderId="11" xfId="1" applyFont="1" applyFill="1" applyBorder="1" applyAlignment="1">
      <alignment horizontal="center"/>
    </xf>
    <xf numFmtId="0" fontId="31" fillId="0" borderId="2" xfId="0" applyFont="1" applyBorder="1"/>
    <xf numFmtId="0" fontId="32" fillId="0" borderId="1" xfId="0" applyFont="1" applyBorder="1"/>
    <xf numFmtId="44" fontId="32" fillId="0" borderId="5" xfId="1" applyFont="1" applyBorder="1" applyAlignment="1">
      <alignment horizontal="center"/>
    </xf>
    <xf numFmtId="0" fontId="19" fillId="0" borderId="0" xfId="0" applyFont="1" applyBorder="1"/>
    <xf numFmtId="0" fontId="19" fillId="0" borderId="6" xfId="0" applyFont="1" applyBorder="1"/>
    <xf numFmtId="44" fontId="9" fillId="0" borderId="0" xfId="1" applyFont="1" applyBorder="1" applyAlignment="1">
      <alignment horizontal="left"/>
    </xf>
    <xf numFmtId="44" fontId="17" fillId="0" borderId="0" xfId="1" applyFont="1" applyBorder="1"/>
    <xf numFmtId="44" fontId="17" fillId="0" borderId="0" xfId="1" applyFont="1" applyBorder="1" applyAlignment="1">
      <alignment horizontal="center"/>
    </xf>
    <xf numFmtId="0" fontId="21" fillId="0" borderId="0" xfId="0" applyFont="1" applyBorder="1"/>
    <xf numFmtId="0" fontId="10" fillId="0" borderId="0" xfId="0" applyFont="1" applyBorder="1"/>
    <xf numFmtId="44" fontId="10" fillId="0" borderId="0" xfId="1" applyFont="1" applyBorder="1" applyAlignment="1">
      <alignment horizontal="center"/>
    </xf>
    <xf numFmtId="44" fontId="10" fillId="0" borderId="0" xfId="1" applyFont="1" applyBorder="1"/>
    <xf numFmtId="0" fontId="17" fillId="0" borderId="18" xfId="0" applyFont="1" applyBorder="1"/>
    <xf numFmtId="44" fontId="17" fillId="0" borderId="18" xfId="1" applyFont="1" applyBorder="1" applyAlignment="1">
      <alignment horizontal="left"/>
    </xf>
    <xf numFmtId="44" fontId="17" fillId="0" borderId="18" xfId="1" applyFont="1" applyBorder="1"/>
    <xf numFmtId="0" fontId="20" fillId="0" borderId="18" xfId="0" applyFont="1" applyBorder="1"/>
    <xf numFmtId="0" fontId="14" fillId="0" borderId="0" xfId="0" applyFont="1" applyBorder="1" applyAlignment="1">
      <alignment vertical="center"/>
    </xf>
    <xf numFmtId="0" fontId="20" fillId="0" borderId="4" xfId="0" applyFont="1" applyBorder="1"/>
    <xf numFmtId="0" fontId="34" fillId="0" borderId="0" xfId="2" applyFont="1" applyBorder="1" applyAlignment="1" applyProtection="1"/>
    <xf numFmtId="0" fontId="18" fillId="0" borderId="0" xfId="0" applyFont="1" applyBorder="1"/>
    <xf numFmtId="0" fontId="18" fillId="0" borderId="12" xfId="0" applyFont="1" applyBorder="1" applyAlignment="1">
      <alignment horizontal="center"/>
    </xf>
    <xf numFmtId="0" fontId="35" fillId="0" borderId="0" xfId="0" applyFont="1" applyBorder="1"/>
    <xf numFmtId="0" fontId="36" fillId="0" borderId="0" xfId="0" applyFont="1" applyBorder="1"/>
    <xf numFmtId="0" fontId="18" fillId="0" borderId="14" xfId="0" applyFont="1" applyBorder="1" applyAlignment="1">
      <alignment horizontal="center"/>
    </xf>
    <xf numFmtId="0" fontId="9" fillId="0" borderId="15" xfId="0" applyFont="1" applyBorder="1"/>
    <xf numFmtId="0" fontId="18" fillId="0" borderId="15" xfId="0" applyFont="1" applyBorder="1"/>
    <xf numFmtId="44" fontId="9" fillId="0" borderId="15" xfId="1" applyFont="1" applyBorder="1" applyAlignment="1">
      <alignment horizontal="center"/>
    </xf>
    <xf numFmtId="44" fontId="9" fillId="0" borderId="15" xfId="1" applyFont="1" applyBorder="1"/>
    <xf numFmtId="0" fontId="20" fillId="0" borderId="15" xfId="0" applyFont="1" applyBorder="1"/>
    <xf numFmtId="0" fontId="22" fillId="0" borderId="2" xfId="0" applyFont="1" applyFill="1" applyBorder="1"/>
    <xf numFmtId="0" fontId="9" fillId="0" borderId="0" xfId="0" applyFont="1" applyFill="1" applyBorder="1"/>
    <xf numFmtId="0" fontId="9" fillId="0" borderId="24" xfId="0" applyFont="1" applyBorder="1"/>
    <xf numFmtId="0" fontId="2" fillId="0" borderId="17" xfId="0" applyFont="1" applyFill="1" applyBorder="1"/>
    <xf numFmtId="0" fontId="1" fillId="0" borderId="5" xfId="0" applyFont="1" applyBorder="1"/>
    <xf numFmtId="0" fontId="1" fillId="0" borderId="1" xfId="0" applyFont="1" applyBorder="1"/>
    <xf numFmtId="44" fontId="13" fillId="0" borderId="0" xfId="1" applyFont="1" applyAlignment="1">
      <alignment horizontal="left"/>
    </xf>
    <xf numFmtId="44" fontId="15" fillId="0" borderId="0" xfId="1" applyFont="1" applyAlignment="1">
      <alignment horizontal="center"/>
    </xf>
    <xf numFmtId="44" fontId="17" fillId="0" borderId="0" xfId="1" applyFont="1" applyAlignment="1">
      <alignment horizontal="center"/>
    </xf>
    <xf numFmtId="44" fontId="17" fillId="0" borderId="18" xfId="1" applyFont="1" applyBorder="1" applyAlignment="1">
      <alignment horizontal="center"/>
    </xf>
    <xf numFmtId="44" fontId="20" fillId="0" borderId="15" xfId="1" applyFont="1" applyBorder="1" applyAlignment="1">
      <alignment horizontal="right"/>
    </xf>
    <xf numFmtId="0" fontId="11" fillId="0" borderId="5" xfId="0" applyFont="1" applyBorder="1"/>
    <xf numFmtId="44" fontId="20" fillId="0" borderId="0" xfId="1" applyFont="1" applyBorder="1" applyAlignment="1">
      <alignment horizontal="center"/>
    </xf>
    <xf numFmtId="44" fontId="21" fillId="0" borderId="0" xfId="1" applyFont="1" applyBorder="1" applyAlignment="1">
      <alignment horizontal="center"/>
    </xf>
    <xf numFmtId="0" fontId="14" fillId="0" borderId="22" xfId="0" applyFont="1" applyBorder="1"/>
    <xf numFmtId="0" fontId="2" fillId="0" borderId="24" xfId="0" applyFont="1" applyBorder="1"/>
    <xf numFmtId="44" fontId="9" fillId="0" borderId="11" xfId="1" applyFont="1" applyBorder="1" applyAlignment="1">
      <alignment horizontal="center"/>
    </xf>
    <xf numFmtId="0" fontId="9" fillId="0" borderId="2" xfId="0" applyFont="1" applyBorder="1" applyAlignment="1"/>
    <xf numFmtId="0" fontId="0" fillId="0" borderId="21" xfId="0" applyBorder="1" applyAlignment="1">
      <alignment horizontal="left" readingOrder="1"/>
    </xf>
    <xf numFmtId="0" fontId="0" fillId="0" borderId="23" xfId="0" applyBorder="1" applyAlignment="1">
      <alignment horizontal="center"/>
    </xf>
    <xf numFmtId="44" fontId="2" fillId="0" borderId="11" xfId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4" fillId="0" borderId="11" xfId="0" applyFont="1" applyBorder="1" applyAlignment="1">
      <alignment horizontal="center"/>
    </xf>
    <xf numFmtId="44" fontId="9" fillId="0" borderId="11" xfId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44" fontId="2" fillId="0" borderId="23" xfId="1" applyFont="1" applyBorder="1" applyAlignment="1"/>
    <xf numFmtId="0" fontId="10" fillId="0" borderId="21" xfId="0" applyFont="1" applyBorder="1"/>
    <xf numFmtId="0" fontId="3" fillId="0" borderId="2" xfId="0" applyFont="1" applyBorder="1"/>
    <xf numFmtId="0" fontId="20" fillId="0" borderId="1" xfId="0" applyFont="1" applyBorder="1"/>
    <xf numFmtId="0" fontId="4" fillId="0" borderId="5" xfId="0" applyFont="1" applyBorder="1" applyAlignment="1">
      <alignment horizontal="left" wrapText="1"/>
    </xf>
    <xf numFmtId="0" fontId="20" fillId="0" borderId="21" xfId="0" applyFont="1" applyBorder="1"/>
    <xf numFmtId="0" fontId="0" fillId="0" borderId="4" xfId="0" applyBorder="1" applyAlignment="1"/>
    <xf numFmtId="44" fontId="2" fillId="0" borderId="5" xfId="1" applyFont="1" applyBorder="1"/>
    <xf numFmtId="0" fontId="2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44" fontId="9" fillId="0" borderId="23" xfId="1" applyFont="1" applyBorder="1" applyAlignment="1">
      <alignment horizontal="center"/>
    </xf>
    <xf numFmtId="0" fontId="2" fillId="0" borderId="26" xfId="0" applyFont="1" applyBorder="1" applyAlignment="1"/>
    <xf numFmtId="0" fontId="1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/>
    <xf numFmtId="0" fontId="9" fillId="0" borderId="1" xfId="0" applyFont="1" applyBorder="1" applyAlignment="1"/>
    <xf numFmtId="0" fontId="2" fillId="0" borderId="24" xfId="0" applyFont="1" applyBorder="1" applyAlignment="1"/>
    <xf numFmtId="0" fontId="2" fillId="0" borderId="3" xfId="0" applyFont="1" applyBorder="1" applyAlignment="1"/>
    <xf numFmtId="0" fontId="2" fillId="0" borderId="2" xfId="0" applyFont="1" applyBorder="1" applyAlignment="1">
      <alignment wrapText="1"/>
    </xf>
    <xf numFmtId="0" fontId="2" fillId="0" borderId="22" xfId="0" applyFont="1" applyBorder="1" applyAlignment="1"/>
    <xf numFmtId="0" fontId="21" fillId="0" borderId="5" xfId="0" applyFont="1" applyBorder="1"/>
    <xf numFmtId="44" fontId="9" fillId="0" borderId="1" xfId="1" applyFont="1" applyBorder="1"/>
    <xf numFmtId="0" fontId="2" fillId="0" borderId="5" xfId="0" applyFont="1" applyBorder="1" applyAlignment="1"/>
    <xf numFmtId="44" fontId="2" fillId="0" borderId="5" xfId="1" applyFont="1" applyBorder="1" applyAlignment="1">
      <alignment wrapText="1"/>
    </xf>
    <xf numFmtId="44" fontId="10" fillId="0" borderId="5" xfId="1" applyFont="1" applyBorder="1"/>
    <xf numFmtId="0" fontId="2" fillId="0" borderId="1" xfId="0" applyFont="1" applyBorder="1" applyAlignment="1"/>
    <xf numFmtId="0" fontId="2" fillId="0" borderId="21" xfId="0" applyFont="1" applyBorder="1" applyAlignment="1"/>
    <xf numFmtId="0" fontId="21" fillId="0" borderId="4" xfId="0" applyFont="1" applyBorder="1" applyAlignment="1"/>
    <xf numFmtId="0" fontId="2" fillId="0" borderId="21" xfId="0" applyFont="1" applyBorder="1" applyAlignment="1">
      <alignment horizontal="left" readingOrder="1"/>
    </xf>
    <xf numFmtId="0" fontId="20" fillId="0" borderId="5" xfId="0" applyFont="1" applyBorder="1"/>
    <xf numFmtId="0" fontId="9" fillId="0" borderId="21" xfId="0" applyFont="1" applyFill="1" applyBorder="1"/>
    <xf numFmtId="0" fontId="21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44" fontId="17" fillId="0" borderId="0" xfId="1" applyFont="1"/>
    <xf numFmtId="44" fontId="4" fillId="0" borderId="5" xfId="1" applyFont="1" applyBorder="1" applyAlignment="1">
      <alignment horizontal="left"/>
    </xf>
    <xf numFmtId="44" fontId="2" fillId="0" borderId="5" xfId="1" applyFont="1" applyBorder="1" applyAlignment="1"/>
    <xf numFmtId="44" fontId="4" fillId="0" borderId="5" xfId="1" applyFont="1" applyBorder="1" applyAlignment="1">
      <alignment horizontal="left" wrapText="1"/>
    </xf>
    <xf numFmtId="44" fontId="0" fillId="0" borderId="1" xfId="1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9" fillId="0" borderId="0" xfId="0" applyFont="1" applyBorder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 readingOrder="1"/>
    </xf>
    <xf numFmtId="0" fontId="10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7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6" fontId="9" fillId="0" borderId="0" xfId="0" quotePrefix="1" applyNumberFormat="1" applyFont="1" applyAlignment="1">
      <alignment horizontal="left"/>
    </xf>
    <xf numFmtId="44" fontId="10" fillId="0" borderId="1" xfId="1" applyFont="1" applyBorder="1" applyAlignment="1">
      <alignment horizontal="center"/>
    </xf>
    <xf numFmtId="44" fontId="4" fillId="0" borderId="1" xfId="1" applyFont="1" applyBorder="1" applyAlignment="1"/>
    <xf numFmtId="44" fontId="32" fillId="0" borderId="1" xfId="1" applyFont="1" applyBorder="1"/>
    <xf numFmtId="44" fontId="2" fillId="0" borderId="0" xfId="1" applyFont="1"/>
    <xf numFmtId="44" fontId="4" fillId="0" borderId="0" xfId="1" applyFont="1"/>
    <xf numFmtId="44" fontId="2" fillId="0" borderId="11" xfId="1" applyFont="1" applyBorder="1"/>
    <xf numFmtId="44" fontId="2" fillId="0" borderId="23" xfId="1" applyFont="1" applyBorder="1"/>
    <xf numFmtId="44" fontId="2" fillId="0" borderId="1" xfId="1" applyFont="1" applyBorder="1"/>
    <xf numFmtId="44" fontId="2" fillId="0" borderId="23" xfId="1" applyFont="1" applyBorder="1" applyAlignment="1">
      <alignment wrapText="1"/>
    </xf>
    <xf numFmtId="44" fontId="2" fillId="0" borderId="0" xfId="1" applyFont="1" applyBorder="1"/>
    <xf numFmtId="44" fontId="4" fillId="0" borderId="9" xfId="1" applyFont="1" applyBorder="1"/>
    <xf numFmtId="44" fontId="2" fillId="2" borderId="1" xfId="1" applyFont="1" applyFill="1" applyBorder="1"/>
    <xf numFmtId="44" fontId="4" fillId="0" borderId="0" xfId="1" applyFont="1" applyBorder="1"/>
    <xf numFmtId="44" fontId="2" fillId="0" borderId="0" xfId="1" quotePrefix="1" applyFont="1" applyBorder="1"/>
    <xf numFmtId="44" fontId="2" fillId="0" borderId="19" xfId="1" applyFont="1" applyBorder="1"/>
    <xf numFmtId="44" fontId="2" fillId="0" borderId="13" xfId="1" applyFont="1" applyBorder="1"/>
    <xf numFmtId="44" fontId="2" fillId="0" borderId="16" xfId="1" applyFont="1" applyBorder="1" applyAlignment="1">
      <alignment horizontal="right"/>
    </xf>
    <xf numFmtId="0" fontId="9" fillId="0" borderId="2" xfId="0" applyFont="1" applyBorder="1" applyAlignment="1"/>
    <xf numFmtId="0" fontId="0" fillId="0" borderId="1" xfId="0" applyBorder="1" applyAlignment="1"/>
    <xf numFmtId="0" fontId="2" fillId="0" borderId="2" xfId="0" applyFont="1" applyBorder="1" applyAlignment="1"/>
    <xf numFmtId="0" fontId="0" fillId="0" borderId="22" xfId="0" applyBorder="1" applyAlignment="1"/>
    <xf numFmtId="0" fontId="4" fillId="0" borderId="5" xfId="0" applyFont="1" applyBorder="1" applyAlignment="1">
      <alignment horizontal="center"/>
    </xf>
    <xf numFmtId="44" fontId="21" fillId="0" borderId="5" xfId="1" applyFont="1" applyBorder="1" applyAlignment="1">
      <alignment horizontal="center"/>
    </xf>
    <xf numFmtId="44" fontId="0" fillId="0" borderId="23" xfId="1" applyFont="1" applyBorder="1" applyAlignment="1"/>
    <xf numFmtId="0" fontId="2" fillId="0" borderId="5" xfId="0" applyFont="1" applyBorder="1" applyAlignment="1"/>
    <xf numFmtId="0" fontId="14" fillId="0" borderId="5" xfId="0" applyFont="1" applyBorder="1" applyAlignment="1">
      <alignment horizontal="center"/>
    </xf>
    <xf numFmtId="0" fontId="9" fillId="0" borderId="5" xfId="0" applyFont="1" applyBorder="1" applyAlignment="1"/>
    <xf numFmtId="0" fontId="0" fillId="0" borderId="0" xfId="0" applyAlignment="1"/>
    <xf numFmtId="44" fontId="2" fillId="0" borderId="0" xfId="1" applyFont="1" applyAlignment="1">
      <alignment horizontal="left"/>
    </xf>
    <xf numFmtId="0" fontId="4" fillId="0" borderId="2" xfId="0" applyFont="1" applyBorder="1"/>
    <xf numFmtId="0" fontId="4" fillId="0" borderId="0" xfId="0" applyFont="1" applyBorder="1"/>
    <xf numFmtId="0" fontId="2" fillId="0" borderId="15" xfId="0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14" fillId="0" borderId="0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12" fillId="0" borderId="0" xfId="0" applyFont="1" applyAlignment="1">
      <alignment wrapText="1"/>
    </xf>
    <xf numFmtId="0" fontId="16" fillId="0" borderId="0" xfId="0" applyFont="1" applyAlignment="1"/>
    <xf numFmtId="0" fontId="19" fillId="0" borderId="0" xfId="0" applyFont="1" applyAlignment="1"/>
    <xf numFmtId="0" fontId="9" fillId="0" borderId="0" xfId="0" applyFont="1" applyAlignment="1"/>
    <xf numFmtId="0" fontId="14" fillId="0" borderId="22" xfId="0" applyFont="1" applyBorder="1" applyAlignment="1"/>
    <xf numFmtId="0" fontId="39" fillId="0" borderId="0" xfId="0" applyFont="1" applyBorder="1"/>
    <xf numFmtId="0" fontId="4" fillId="3" borderId="5" xfId="0" applyFont="1" applyFill="1" applyBorder="1" applyAlignment="1">
      <alignment horizontal="center"/>
    </xf>
    <xf numFmtId="0" fontId="14" fillId="3" borderId="3" xfId="0" applyFont="1" applyFill="1" applyBorder="1"/>
    <xf numFmtId="0" fontId="9" fillId="3" borderId="4" xfId="0" applyFont="1" applyFill="1" applyBorder="1"/>
    <xf numFmtId="44" fontId="9" fillId="3" borderId="11" xfId="1" applyFont="1" applyFill="1" applyBorder="1" applyAlignment="1">
      <alignment horizontal="center"/>
    </xf>
    <xf numFmtId="44" fontId="2" fillId="3" borderId="1" xfId="1" applyFont="1" applyFill="1" applyBorder="1"/>
    <xf numFmtId="44" fontId="2" fillId="0" borderId="11" xfId="1" applyFont="1" applyBorder="1" applyAlignment="1">
      <alignment wrapText="1"/>
    </xf>
    <xf numFmtId="0" fontId="0" fillId="0" borderId="23" xfId="0" applyBorder="1" applyAlignment="1">
      <alignment wrapText="1"/>
    </xf>
    <xf numFmtId="0" fontId="2" fillId="0" borderId="2" xfId="0" applyFont="1" applyFill="1" applyBorder="1" applyAlignment="1"/>
    <xf numFmtId="0" fontId="0" fillId="0" borderId="1" xfId="0" applyBorder="1" applyAlignment="1"/>
    <xf numFmtId="0" fontId="2" fillId="0" borderId="3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3" xfId="0" applyFont="1" applyBorder="1" applyAlignment="1">
      <alignment horizontal="left"/>
    </xf>
    <xf numFmtId="0" fontId="2" fillId="0" borderId="5" xfId="0" applyFont="1" applyBorder="1" applyAlignment="1"/>
    <xf numFmtId="0" fontId="9" fillId="0" borderId="2" xfId="0" applyFont="1" applyBorder="1" applyAlignment="1"/>
    <xf numFmtId="0" fontId="10" fillId="0" borderId="5" xfId="0" applyFont="1" applyBorder="1" applyAlignment="1"/>
    <xf numFmtId="0" fontId="0" fillId="0" borderId="5" xfId="0" applyBorder="1" applyAlignment="1"/>
    <xf numFmtId="0" fontId="9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14" fillId="0" borderId="2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left"/>
    </xf>
    <xf numFmtId="44" fontId="2" fillId="0" borderId="11" xfId="1" applyFont="1" applyBorder="1" applyAlignment="1">
      <alignment horizontal="center"/>
    </xf>
    <xf numFmtId="0" fontId="0" fillId="0" borderId="23" xfId="0" applyBorder="1" applyAlignment="1"/>
    <xf numFmtId="44" fontId="2" fillId="0" borderId="11" xfId="1" applyFont="1" applyBorder="1" applyAlignment="1"/>
    <xf numFmtId="44" fontId="2" fillId="0" borderId="23" xfId="1" applyFont="1" applyBorder="1" applyAlignment="1"/>
    <xf numFmtId="0" fontId="4" fillId="0" borderId="11" xfId="0" applyFont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9" fillId="0" borderId="3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6" xfId="0" applyBorder="1" applyAlignment="1">
      <alignment wrapText="1"/>
    </xf>
    <xf numFmtId="44" fontId="2" fillId="0" borderId="11" xfId="1" applyFont="1" applyBorder="1" applyAlignment="1">
      <alignment horizontal="center" wrapText="1"/>
    </xf>
    <xf numFmtId="0" fontId="4" fillId="0" borderId="27" xfId="0" applyFont="1" applyBorder="1" applyAlignment="1">
      <alignment horizontal="center"/>
    </xf>
    <xf numFmtId="44" fontId="9" fillId="0" borderId="11" xfId="1" applyFont="1" applyBorder="1" applyAlignment="1">
      <alignment horizontal="center"/>
    </xf>
    <xf numFmtId="44" fontId="2" fillId="0" borderId="27" xfId="1" applyFont="1" applyBorder="1" applyAlignment="1"/>
    <xf numFmtId="0" fontId="4" fillId="0" borderId="22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/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49" fontId="8" fillId="0" borderId="3" xfId="0" applyNumberFormat="1" applyFont="1" applyFill="1" applyBorder="1" applyAlignment="1">
      <alignment horizontal="left" vertical="center" wrapText="1"/>
    </xf>
    <xf numFmtId="44" fontId="21" fillId="0" borderId="5" xfId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44" fontId="2" fillId="0" borderId="5" xfId="1" applyFont="1" applyBorder="1" applyAlignment="1"/>
    <xf numFmtId="0" fontId="4" fillId="0" borderId="2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44" fontId="9" fillId="0" borderId="11" xfId="1" applyFont="1" applyBorder="1" applyAlignment="1"/>
    <xf numFmtId="44" fontId="0" fillId="0" borderId="23" xfId="1" applyFont="1" applyBorder="1" applyAlignment="1"/>
    <xf numFmtId="0" fontId="0" fillId="0" borderId="27" xfId="0" applyBorder="1" applyAlignment="1"/>
    <xf numFmtId="0" fontId="0" fillId="0" borderId="11" xfId="0" applyBorder="1" applyAlignment="1">
      <alignment horizontal="center"/>
    </xf>
    <xf numFmtId="44" fontId="2" fillId="0" borderId="23" xfId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" xfId="0" applyFont="1" applyBorder="1" applyAlignment="1">
      <alignment horizontal="left" readingOrder="1"/>
    </xf>
    <xf numFmtId="0" fontId="0" fillId="0" borderId="21" xfId="0" applyBorder="1" applyAlignment="1">
      <alignment horizontal="left" readingOrder="1"/>
    </xf>
    <xf numFmtId="0" fontId="0" fillId="0" borderId="1" xfId="0" applyBorder="1" applyAlignment="1">
      <alignment horizontal="left" readingOrder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1" fillId="0" borderId="11" xfId="0" applyFont="1" applyBorder="1" applyAlignment="1"/>
    <xf numFmtId="0" fontId="21" fillId="0" borderId="23" xfId="0" applyFont="1" applyBorder="1" applyAlignment="1"/>
    <xf numFmtId="0" fontId="0" fillId="0" borderId="1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21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21" xfId="0" applyFont="1" applyBorder="1" applyAlignment="1"/>
    <xf numFmtId="0" fontId="4" fillId="0" borderId="1" xfId="0" applyFont="1" applyBorder="1" applyAlignment="1"/>
    <xf numFmtId="44" fontId="9" fillId="0" borderId="5" xfId="1" applyFont="1" applyBorder="1" applyAlignment="1"/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4" fontId="9" fillId="0" borderId="11" xfId="1" applyFont="1" applyBorder="1" applyAlignment="1">
      <alignment horizontal="center" wrapText="1"/>
    </xf>
    <xf numFmtId="0" fontId="0" fillId="0" borderId="21" xfId="0" applyBorder="1" applyAlignment="1">
      <alignment horizontal="left" wrapText="1"/>
    </xf>
    <xf numFmtId="44" fontId="21" fillId="0" borderId="11" xfId="1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left" readingOrder="1"/>
    </xf>
    <xf numFmtId="0" fontId="4" fillId="0" borderId="11" xfId="0" applyFont="1" applyBorder="1" applyAlignment="1">
      <alignment horizontal="center" wrapText="1" readingOrder="1"/>
    </xf>
    <xf numFmtId="0" fontId="4" fillId="0" borderId="23" xfId="0" applyFont="1" applyBorder="1" applyAlignment="1">
      <alignment horizontal="center" wrapText="1" readingOrder="1"/>
    </xf>
    <xf numFmtId="0" fontId="2" fillId="0" borderId="3" xfId="0" applyFont="1" applyBorder="1" applyAlignment="1">
      <alignment horizontal="left" wrapText="1" readingOrder="1"/>
    </xf>
    <xf numFmtId="0" fontId="2" fillId="0" borderId="10" xfId="0" applyFont="1" applyBorder="1" applyAlignment="1">
      <alignment horizontal="left" wrapText="1" readingOrder="1"/>
    </xf>
    <xf numFmtId="0" fontId="0" fillId="0" borderId="24" xfId="0" applyBorder="1" applyAlignment="1">
      <alignment horizontal="left" wrapText="1" readingOrder="1"/>
    </xf>
    <xf numFmtId="0" fontId="0" fillId="0" borderId="26" xfId="0" applyBorder="1" applyAlignment="1">
      <alignment horizontal="left" wrapText="1" readingOrder="1"/>
    </xf>
    <xf numFmtId="0" fontId="21" fillId="0" borderId="11" xfId="0" applyFont="1" applyBorder="1" applyAlignment="1">
      <alignment horizontal="center" readingOrder="1"/>
    </xf>
    <xf numFmtId="0" fontId="21" fillId="0" borderId="23" xfId="0" applyFont="1" applyBorder="1" applyAlignment="1">
      <alignment horizontal="center" readingOrder="1"/>
    </xf>
    <xf numFmtId="44" fontId="2" fillId="0" borderId="11" xfId="1" applyFont="1" applyBorder="1" applyAlignment="1">
      <alignment horizontal="left" readingOrder="1"/>
    </xf>
    <xf numFmtId="44" fontId="2" fillId="0" borderId="23" xfId="1" applyFont="1" applyBorder="1" applyAlignment="1">
      <alignment horizontal="left" readingOrder="1"/>
    </xf>
    <xf numFmtId="0" fontId="4" fillId="0" borderId="23" xfId="0" applyFont="1" applyBorder="1" applyAlignment="1">
      <alignment horizontal="center" readingOrder="1"/>
    </xf>
    <xf numFmtId="0" fontId="2" fillId="0" borderId="24" xfId="0" applyFont="1" applyBorder="1" applyAlignment="1">
      <alignment horizontal="left" wrapText="1" readingOrder="1"/>
    </xf>
    <xf numFmtId="0" fontId="2" fillId="0" borderId="26" xfId="0" applyFont="1" applyBorder="1" applyAlignment="1">
      <alignment horizontal="left" wrapText="1" readingOrder="1"/>
    </xf>
    <xf numFmtId="0" fontId="14" fillId="0" borderId="21" xfId="0" applyFont="1" applyBorder="1" applyAlignment="1">
      <alignment wrapText="1"/>
    </xf>
    <xf numFmtId="0" fontId="0" fillId="0" borderId="21" xfId="0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14" fillId="0" borderId="21" xfId="0" applyFont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6" fillId="0" borderId="2" xfId="0" applyFont="1" applyFill="1" applyBorder="1" applyAlignment="1"/>
    <xf numFmtId="0" fontId="2" fillId="0" borderId="3" xfId="0" applyFont="1" applyFill="1" applyBorder="1" applyAlignment="1">
      <alignment wrapText="1"/>
    </xf>
    <xf numFmtId="0" fontId="2" fillId="0" borderId="3" xfId="0" applyFont="1" applyBorder="1" applyAlignment="1"/>
    <xf numFmtId="0" fontId="0" fillId="0" borderId="10" xfId="0" applyBorder="1" applyAlignment="1"/>
    <xf numFmtId="0" fontId="2" fillId="0" borderId="2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1" xfId="0" applyFont="1" applyBorder="1" applyAlignment="1"/>
    <xf numFmtId="0" fontId="0" fillId="0" borderId="21" xfId="0" applyBorder="1" applyAlignment="1"/>
    <xf numFmtId="44" fontId="4" fillId="0" borderId="5" xfId="1" applyFont="1" applyBorder="1" applyAlignment="1">
      <alignment horizontal="left" wrapText="1"/>
    </xf>
    <xf numFmtId="44" fontId="0" fillId="0" borderId="5" xfId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4" fontId="9" fillId="0" borderId="4" xfId="1" applyFont="1" applyBorder="1" applyAlignment="1"/>
    <xf numFmtId="44" fontId="0" fillId="0" borderId="0" xfId="1" applyFont="1" applyAlignment="1"/>
    <xf numFmtId="44" fontId="0" fillId="0" borderId="5" xfId="1" applyFont="1" applyBorder="1" applyAlignment="1"/>
    <xf numFmtId="0" fontId="4" fillId="0" borderId="4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4" fontId="2" fillId="0" borderId="11" xfId="1" applyFont="1" applyBorder="1" applyAlignment="1">
      <alignment horizontal="left" wrapText="1"/>
    </xf>
    <xf numFmtId="44" fontId="1" fillId="0" borderId="23" xfId="1" applyFont="1" applyBorder="1" applyAlignment="1"/>
    <xf numFmtId="0" fontId="2" fillId="0" borderId="5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25" xfId="0" applyBorder="1" applyAlignment="1">
      <alignment wrapText="1"/>
    </xf>
    <xf numFmtId="0" fontId="11" fillId="0" borderId="0" xfId="0" applyFont="1" applyAlignment="1"/>
    <xf numFmtId="0" fontId="2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13444</xdr:rowOff>
    </xdr:from>
    <xdr:to>
      <xdr:col>2</xdr:col>
      <xdr:colOff>1250633</xdr:colOff>
      <xdr:row>4</xdr:row>
      <xdr:rowOff>36434</xdr:rowOff>
    </xdr:to>
    <xdr:pic>
      <xdr:nvPicPr>
        <xdr:cNvPr id="1103" name="Picture 2">
          <a:extLst>
            <a:ext uri="{FF2B5EF4-FFF2-40B4-BE49-F238E27FC236}">
              <a16:creationId xmlns="" xmlns:a16="http://schemas.microsoft.com/office/drawing/2014/main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13444"/>
          <a:ext cx="1414462" cy="62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am@rrcathens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331"/>
  <sheetViews>
    <sheetView tabSelected="1" topLeftCell="A229" zoomScaleNormal="100" workbookViewId="0">
      <selection activeCell="G189" sqref="G189:K189"/>
    </sheetView>
  </sheetViews>
  <sheetFormatPr defaultColWidth="9.109375" defaultRowHeight="13.2" x14ac:dyDescent="0.25"/>
  <cols>
    <col min="1" max="1" width="2" style="28" customWidth="1"/>
    <col min="2" max="2" width="0.77734375" style="22" customWidth="1"/>
    <col min="3" max="3" width="25.109375" style="22" customWidth="1"/>
    <col min="4" max="4" width="10.44140625" style="39" customWidth="1"/>
    <col min="5" max="5" width="9.33203125" style="24" customWidth="1"/>
    <col min="6" max="6" width="0.5546875" style="22" customWidth="1"/>
    <col min="7" max="7" width="2.6640625" style="201" customWidth="1"/>
    <col min="8" max="8" width="9.33203125" style="22" customWidth="1"/>
    <col min="9" max="9" width="21" style="22" customWidth="1"/>
    <col min="10" max="10" width="8.77734375" style="39" customWidth="1"/>
    <col min="11" max="11" width="9.6640625" style="221" customWidth="1"/>
    <col min="12" max="16384" width="9.109375" style="22"/>
  </cols>
  <sheetData>
    <row r="1" spans="1:11" ht="13.8" x14ac:dyDescent="0.25">
      <c r="D1" s="23" t="s">
        <v>29</v>
      </c>
      <c r="I1" s="25" t="s">
        <v>82</v>
      </c>
      <c r="J1" s="134"/>
    </row>
    <row r="2" spans="1:11" s="21" customFormat="1" ht="9" customHeight="1" x14ac:dyDescent="0.25">
      <c r="A2" s="28"/>
      <c r="D2" s="26"/>
      <c r="E2" s="27"/>
      <c r="G2" s="201"/>
      <c r="I2" s="25"/>
      <c r="J2" s="40"/>
      <c r="K2" s="221"/>
    </row>
    <row r="3" spans="1:11" s="21" customFormat="1" x14ac:dyDescent="0.25">
      <c r="A3" s="28"/>
      <c r="D3" s="29" t="s">
        <v>2</v>
      </c>
      <c r="E3" s="30" t="s">
        <v>28</v>
      </c>
      <c r="G3" s="201"/>
      <c r="I3" s="25"/>
      <c r="J3" s="40"/>
      <c r="K3" s="221"/>
    </row>
    <row r="4" spans="1:11" s="21" customFormat="1" ht="12" customHeight="1" x14ac:dyDescent="0.25">
      <c r="A4" s="28"/>
      <c r="D4" s="31" t="s">
        <v>3</v>
      </c>
      <c r="E4" s="33"/>
      <c r="G4" s="201"/>
      <c r="J4" s="40"/>
      <c r="K4" s="221"/>
    </row>
    <row r="5" spans="1:11" s="21" customFormat="1" ht="12" customHeight="1" x14ac:dyDescent="0.25">
      <c r="A5" s="28"/>
      <c r="B5" s="32" t="s">
        <v>77</v>
      </c>
      <c r="D5" s="31" t="s">
        <v>11</v>
      </c>
      <c r="E5" s="246"/>
      <c r="G5" s="201"/>
      <c r="I5" s="34" t="s">
        <v>30</v>
      </c>
      <c r="J5" s="135"/>
      <c r="K5" s="221"/>
    </row>
    <row r="6" spans="1:11" s="36" customFormat="1" ht="15.6" x14ac:dyDescent="0.3">
      <c r="A6" s="259" t="s">
        <v>0</v>
      </c>
      <c r="B6" s="245"/>
      <c r="C6" s="258"/>
      <c r="D6" s="31" t="s">
        <v>4</v>
      </c>
      <c r="E6" s="35"/>
      <c r="G6" s="201"/>
      <c r="I6" s="36" t="s">
        <v>575</v>
      </c>
      <c r="J6" s="136"/>
      <c r="K6" s="221"/>
    </row>
    <row r="7" spans="1:11" s="36" customFormat="1" ht="15.6" x14ac:dyDescent="0.3">
      <c r="A7" s="259" t="s">
        <v>1</v>
      </c>
      <c r="B7" s="245"/>
      <c r="C7" s="37"/>
      <c r="D7" s="31"/>
      <c r="E7" s="35"/>
      <c r="G7" s="201"/>
      <c r="J7" s="136"/>
      <c r="K7" s="221"/>
    </row>
    <row r="8" spans="1:11" s="36" customFormat="1" ht="14.25" customHeight="1" x14ac:dyDescent="0.25">
      <c r="A8" s="260" t="s">
        <v>21</v>
      </c>
      <c r="B8" s="245"/>
      <c r="C8" s="21"/>
      <c r="D8" s="38" t="s">
        <v>43</v>
      </c>
      <c r="E8" s="190"/>
      <c r="G8" s="201"/>
      <c r="J8" s="136"/>
      <c r="K8" s="221"/>
    </row>
    <row r="9" spans="1:11" ht="11.25" customHeight="1" x14ac:dyDescent="0.25">
      <c r="A9" s="261" t="s">
        <v>42</v>
      </c>
      <c r="B9" s="245"/>
      <c r="C9" s="21"/>
      <c r="H9" s="400" t="s">
        <v>10</v>
      </c>
      <c r="I9" s="400"/>
      <c r="K9" s="222"/>
    </row>
    <row r="10" spans="1:11" s="21" customFormat="1" ht="12" customHeight="1" x14ac:dyDescent="0.25">
      <c r="A10" s="262" t="s">
        <v>107</v>
      </c>
      <c r="B10" s="238"/>
      <c r="C10" s="217"/>
      <c r="D10" s="40" t="s">
        <v>6</v>
      </c>
      <c r="E10" s="40" t="s">
        <v>9</v>
      </c>
      <c r="G10" s="301" t="s">
        <v>258</v>
      </c>
      <c r="H10" s="302"/>
      <c r="I10" s="302"/>
      <c r="J10" s="40" t="s">
        <v>6</v>
      </c>
      <c r="K10" s="6" t="s">
        <v>9</v>
      </c>
    </row>
    <row r="11" spans="1:11" s="21" customFormat="1" ht="12" customHeight="1" x14ac:dyDescent="0.25">
      <c r="A11" s="198" t="s">
        <v>16</v>
      </c>
      <c r="B11" s="19" t="s">
        <v>429</v>
      </c>
      <c r="C11" s="43"/>
      <c r="D11" s="47" t="s">
        <v>44</v>
      </c>
      <c r="E11" s="44"/>
      <c r="G11" s="195" t="s">
        <v>16</v>
      </c>
      <c r="H11" s="5" t="s">
        <v>482</v>
      </c>
      <c r="I11" s="46"/>
      <c r="J11" s="184" t="s">
        <v>44</v>
      </c>
      <c r="K11" s="161"/>
    </row>
    <row r="12" spans="1:11" s="21" customFormat="1" ht="12" customHeight="1" x14ac:dyDescent="0.25">
      <c r="A12" s="198" t="s">
        <v>16</v>
      </c>
      <c r="B12" s="5" t="s">
        <v>430</v>
      </c>
      <c r="C12" s="45"/>
      <c r="D12" s="47" t="s">
        <v>44</v>
      </c>
      <c r="E12" s="44"/>
      <c r="G12" s="195" t="s">
        <v>16</v>
      </c>
      <c r="H12" s="5" t="s">
        <v>483</v>
      </c>
      <c r="I12" s="46"/>
      <c r="J12" s="184" t="s">
        <v>44</v>
      </c>
      <c r="K12" s="161"/>
    </row>
    <row r="13" spans="1:11" ht="12" customHeight="1" x14ac:dyDescent="0.25">
      <c r="A13" s="198" t="s">
        <v>16</v>
      </c>
      <c r="B13" s="19" t="s">
        <v>431</v>
      </c>
      <c r="C13" s="9"/>
      <c r="D13" s="47" t="s">
        <v>44</v>
      </c>
      <c r="E13" s="44"/>
      <c r="F13" s="49"/>
      <c r="G13" s="195" t="s">
        <v>16</v>
      </c>
      <c r="H13" s="372" t="s">
        <v>484</v>
      </c>
      <c r="I13" s="304"/>
      <c r="J13" s="184" t="s">
        <v>44</v>
      </c>
      <c r="K13" s="161"/>
    </row>
    <row r="14" spans="1:11" ht="12" customHeight="1" x14ac:dyDescent="0.25">
      <c r="A14" s="195" t="s">
        <v>16</v>
      </c>
      <c r="B14" s="17" t="s">
        <v>432</v>
      </c>
      <c r="C14" s="50"/>
      <c r="D14" s="47" t="s">
        <v>44</v>
      </c>
      <c r="E14" s="44"/>
      <c r="F14" s="49"/>
      <c r="G14" s="195" t="s">
        <v>16</v>
      </c>
      <c r="H14" s="305" t="s">
        <v>485</v>
      </c>
      <c r="I14" s="272"/>
      <c r="J14" s="184" t="s">
        <v>44</v>
      </c>
      <c r="K14" s="161"/>
    </row>
    <row r="15" spans="1:11" ht="12" customHeight="1" x14ac:dyDescent="0.25">
      <c r="A15" s="198" t="s">
        <v>16</v>
      </c>
      <c r="B15" s="17" t="s">
        <v>434</v>
      </c>
      <c r="C15" s="50"/>
      <c r="D15" s="47" t="s">
        <v>44</v>
      </c>
      <c r="E15" s="44"/>
      <c r="F15" s="49"/>
      <c r="G15" s="195" t="s">
        <v>16</v>
      </c>
      <c r="H15" s="305" t="s">
        <v>486</v>
      </c>
      <c r="I15" s="272"/>
      <c r="J15" s="184" t="s">
        <v>44</v>
      </c>
      <c r="K15" s="161"/>
    </row>
    <row r="16" spans="1:11" ht="12" customHeight="1" x14ac:dyDescent="0.25">
      <c r="A16" s="198" t="s">
        <v>16</v>
      </c>
      <c r="B16" s="271" t="s">
        <v>446</v>
      </c>
      <c r="C16" s="272"/>
      <c r="D16" s="47" t="s">
        <v>44</v>
      </c>
      <c r="E16" s="44"/>
      <c r="F16" s="49"/>
      <c r="G16" s="195" t="s">
        <v>16</v>
      </c>
      <c r="H16" s="271" t="s">
        <v>487</v>
      </c>
      <c r="I16" s="272"/>
      <c r="J16" s="184" t="s">
        <v>44</v>
      </c>
      <c r="K16" s="161"/>
    </row>
    <row r="17" spans="1:11" ht="12" customHeight="1" x14ac:dyDescent="0.25">
      <c r="A17" s="198" t="s">
        <v>16</v>
      </c>
      <c r="B17" s="271" t="s">
        <v>447</v>
      </c>
      <c r="C17" s="272"/>
      <c r="D17" s="47" t="s">
        <v>44</v>
      </c>
      <c r="E17" s="44"/>
      <c r="F17" s="49"/>
      <c r="G17" s="195" t="s">
        <v>16</v>
      </c>
      <c r="H17" s="373" t="s">
        <v>488</v>
      </c>
      <c r="I17" s="272"/>
      <c r="J17" s="184" t="s">
        <v>44</v>
      </c>
      <c r="K17" s="161"/>
    </row>
    <row r="18" spans="1:11" ht="12" customHeight="1" x14ac:dyDescent="0.25">
      <c r="A18" s="41"/>
      <c r="B18" s="128" t="s">
        <v>105</v>
      </c>
      <c r="C18" s="50"/>
      <c r="D18" s="51">
        <v>80</v>
      </c>
      <c r="E18" s="44">
        <f>SUM(A18*D18)</f>
        <v>0</v>
      </c>
      <c r="F18" s="49"/>
      <c r="G18" s="195" t="s">
        <v>16</v>
      </c>
      <c r="H18" s="305" t="s">
        <v>489</v>
      </c>
      <c r="I18" s="272"/>
      <c r="J18" s="184" t="s">
        <v>44</v>
      </c>
      <c r="K18" s="161"/>
    </row>
    <row r="19" spans="1:11" ht="12" customHeight="1" x14ac:dyDescent="0.25">
      <c r="A19" s="168"/>
      <c r="B19" s="42" t="s">
        <v>104</v>
      </c>
      <c r="C19" s="48"/>
      <c r="D19" s="51">
        <v>65</v>
      </c>
      <c r="E19" s="44">
        <f>SUM(A19*D19)</f>
        <v>0</v>
      </c>
      <c r="F19" s="49"/>
      <c r="G19" s="195"/>
      <c r="H19" s="278" t="s">
        <v>490</v>
      </c>
      <c r="I19" s="278"/>
      <c r="J19" s="184" t="s">
        <v>44</v>
      </c>
      <c r="K19" s="161"/>
    </row>
    <row r="20" spans="1:11" ht="12" customHeight="1" x14ac:dyDescent="0.25">
      <c r="A20" s="168"/>
      <c r="B20" s="156" t="s">
        <v>106</v>
      </c>
      <c r="C20" s="43"/>
      <c r="D20" s="51">
        <v>71</v>
      </c>
      <c r="E20" s="44">
        <f>SUM(A20*D20)</f>
        <v>0</v>
      </c>
      <c r="F20" s="49"/>
      <c r="G20" s="195" t="s">
        <v>16</v>
      </c>
      <c r="H20" s="278" t="s">
        <v>491</v>
      </c>
      <c r="I20" s="278"/>
      <c r="J20" s="184" t="s">
        <v>44</v>
      </c>
      <c r="K20" s="161"/>
    </row>
    <row r="21" spans="1:11" ht="12" customHeight="1" x14ac:dyDescent="0.25">
      <c r="A21" s="41"/>
      <c r="B21" s="52" t="s">
        <v>108</v>
      </c>
      <c r="C21" s="43"/>
      <c r="D21" s="51">
        <v>750</v>
      </c>
      <c r="E21" s="44">
        <f t="shared" ref="E21:E22" si="0">SUM(A21*D21)</f>
        <v>0</v>
      </c>
      <c r="F21" s="49"/>
      <c r="G21" s="195" t="s">
        <v>16</v>
      </c>
      <c r="H21" s="278" t="s">
        <v>492</v>
      </c>
      <c r="I21" s="278"/>
      <c r="J21" s="184" t="s">
        <v>44</v>
      </c>
      <c r="K21" s="161"/>
    </row>
    <row r="22" spans="1:11" ht="12" customHeight="1" x14ac:dyDescent="0.25">
      <c r="A22" s="168"/>
      <c r="B22" s="52" t="s">
        <v>109</v>
      </c>
      <c r="C22" s="48"/>
      <c r="D22" s="51">
        <v>750</v>
      </c>
      <c r="E22" s="44">
        <f t="shared" si="0"/>
        <v>0</v>
      </c>
      <c r="F22" s="49"/>
      <c r="G22" s="195" t="s">
        <v>16</v>
      </c>
      <c r="H22" s="278" t="s">
        <v>493</v>
      </c>
      <c r="I22" s="278"/>
      <c r="J22" s="184" t="s">
        <v>44</v>
      </c>
      <c r="K22" s="161"/>
    </row>
    <row r="23" spans="1:11" ht="12" customHeight="1" x14ac:dyDescent="0.25">
      <c r="A23" s="207"/>
      <c r="B23" s="52" t="s">
        <v>110</v>
      </c>
      <c r="C23" s="43"/>
      <c r="D23" s="51">
        <v>950</v>
      </c>
      <c r="E23" s="44">
        <f>SUM(A23*D23)</f>
        <v>0</v>
      </c>
      <c r="F23" s="49"/>
      <c r="G23" s="195" t="s">
        <v>16</v>
      </c>
      <c r="H23" s="278" t="s">
        <v>494</v>
      </c>
      <c r="I23" s="278"/>
      <c r="J23" s="184" t="s">
        <v>44</v>
      </c>
      <c r="K23" s="161"/>
    </row>
    <row r="24" spans="1:11" ht="12" customHeight="1" x14ac:dyDescent="0.25">
      <c r="A24" s="207"/>
      <c r="B24" s="52" t="s">
        <v>111</v>
      </c>
      <c r="C24" s="43"/>
      <c r="D24" s="51">
        <v>495</v>
      </c>
      <c r="E24" s="44">
        <f>SUM(A24*D24)</f>
        <v>0</v>
      </c>
      <c r="F24" s="49"/>
      <c r="G24" s="195" t="s">
        <v>16</v>
      </c>
      <c r="H24" s="278" t="s">
        <v>495</v>
      </c>
      <c r="I24" s="278"/>
      <c r="J24" s="184" t="s">
        <v>44</v>
      </c>
      <c r="K24" s="161"/>
    </row>
    <row r="25" spans="1:11" ht="12" customHeight="1" x14ac:dyDescent="0.25">
      <c r="A25" s="208"/>
      <c r="B25" s="52" t="s">
        <v>112</v>
      </c>
      <c r="C25" s="43"/>
      <c r="D25" s="51">
        <v>850</v>
      </c>
      <c r="E25" s="44">
        <f t="shared" ref="E25:E26" si="1">SUM(A25*D25)</f>
        <v>0</v>
      </c>
      <c r="F25" s="49"/>
      <c r="G25" s="195"/>
      <c r="H25" s="305" t="s">
        <v>496</v>
      </c>
      <c r="I25" s="272"/>
      <c r="J25" s="184" t="s">
        <v>44</v>
      </c>
      <c r="K25" s="161"/>
    </row>
    <row r="26" spans="1:11" ht="12" customHeight="1" x14ac:dyDescent="0.25">
      <c r="A26" s="207"/>
      <c r="B26" s="52" t="s">
        <v>113</v>
      </c>
      <c r="C26" s="48"/>
      <c r="D26" s="51">
        <v>1095</v>
      </c>
      <c r="E26" s="44">
        <f t="shared" si="1"/>
        <v>0</v>
      </c>
      <c r="F26" s="49"/>
      <c r="G26" s="195"/>
      <c r="H26" s="305" t="s">
        <v>497</v>
      </c>
      <c r="I26" s="272"/>
      <c r="J26" s="184" t="s">
        <v>44</v>
      </c>
      <c r="K26" s="161"/>
    </row>
    <row r="27" spans="1:11" ht="12" customHeight="1" x14ac:dyDescent="0.25">
      <c r="A27" s="351" t="s">
        <v>450</v>
      </c>
      <c r="B27" s="351"/>
      <c r="C27" s="351"/>
      <c r="D27" s="351"/>
      <c r="E27" s="351"/>
      <c r="F27" s="49"/>
      <c r="G27" s="195" t="s">
        <v>16</v>
      </c>
      <c r="H27" s="2" t="s">
        <v>498</v>
      </c>
      <c r="I27" s="2"/>
      <c r="J27" s="184" t="s">
        <v>44</v>
      </c>
      <c r="K27" s="161"/>
    </row>
    <row r="28" spans="1:11" ht="12" customHeight="1" x14ac:dyDescent="0.25">
      <c r="A28" s="195"/>
      <c r="B28" s="352" t="s">
        <v>451</v>
      </c>
      <c r="C28" s="286"/>
      <c r="D28" s="47" t="s">
        <v>44</v>
      </c>
      <c r="E28" s="191"/>
      <c r="F28" s="49"/>
      <c r="G28" s="195" t="s">
        <v>16</v>
      </c>
      <c r="H28" s="305" t="s">
        <v>499</v>
      </c>
      <c r="I28" s="272"/>
      <c r="J28" s="184" t="s">
        <v>44</v>
      </c>
      <c r="K28" s="161"/>
    </row>
    <row r="29" spans="1:11" ht="12" customHeight="1" x14ac:dyDescent="0.25">
      <c r="A29" s="195" t="s">
        <v>16</v>
      </c>
      <c r="B29" s="305" t="s">
        <v>452</v>
      </c>
      <c r="C29" s="272"/>
      <c r="D29" s="47" t="s">
        <v>44</v>
      </c>
      <c r="E29" s="161"/>
      <c r="F29" s="49"/>
      <c r="G29" s="195" t="s">
        <v>16</v>
      </c>
      <c r="H29" s="278" t="s">
        <v>500</v>
      </c>
      <c r="I29" s="278"/>
      <c r="J29" s="184" t="s">
        <v>44</v>
      </c>
      <c r="K29" s="161"/>
    </row>
    <row r="30" spans="1:11" ht="12" customHeight="1" x14ac:dyDescent="0.25">
      <c r="A30" s="367" t="s">
        <v>40</v>
      </c>
      <c r="B30" s="368"/>
      <c r="C30" s="368"/>
      <c r="D30" s="368"/>
      <c r="E30" s="368"/>
      <c r="F30" s="49"/>
      <c r="G30" s="195" t="s">
        <v>16</v>
      </c>
      <c r="H30" s="179" t="s">
        <v>525</v>
      </c>
      <c r="I30" s="179"/>
      <c r="J30" s="184" t="s">
        <v>44</v>
      </c>
      <c r="K30" s="161"/>
    </row>
    <row r="31" spans="1:11" ht="12" customHeight="1" x14ac:dyDescent="0.25">
      <c r="A31" s="195"/>
      <c r="B31" s="19" t="s">
        <v>448</v>
      </c>
      <c r="C31" s="157"/>
      <c r="D31" s="47" t="s">
        <v>44</v>
      </c>
      <c r="E31" s="66"/>
      <c r="F31" s="49"/>
      <c r="G31" s="195" t="s">
        <v>16</v>
      </c>
      <c r="H31" s="179" t="s">
        <v>526</v>
      </c>
      <c r="I31" s="179"/>
      <c r="J31" s="184" t="s">
        <v>44</v>
      </c>
      <c r="K31" s="161"/>
    </row>
    <row r="32" spans="1:11" ht="12" customHeight="1" x14ac:dyDescent="0.25">
      <c r="A32" s="168"/>
      <c r="B32" s="52" t="s">
        <v>99</v>
      </c>
      <c r="C32" s="48"/>
      <c r="D32" s="51">
        <v>200</v>
      </c>
      <c r="E32" s="60">
        <f>SUM(A32*D32)</f>
        <v>0</v>
      </c>
      <c r="F32" s="49"/>
      <c r="G32" s="195" t="s">
        <v>16</v>
      </c>
      <c r="H32" s="179" t="s">
        <v>527</v>
      </c>
      <c r="I32" s="179"/>
      <c r="J32" s="184" t="s">
        <v>44</v>
      </c>
      <c r="K32" s="161"/>
    </row>
    <row r="33" spans="1:17" ht="12" customHeight="1" x14ac:dyDescent="0.25">
      <c r="A33" s="168"/>
      <c r="B33" s="54" t="s">
        <v>100</v>
      </c>
      <c r="C33" s="50"/>
      <c r="D33" s="51">
        <v>450</v>
      </c>
      <c r="E33" s="44">
        <f>SUM(A33*D33)</f>
        <v>0</v>
      </c>
      <c r="F33" s="49"/>
      <c r="G33" s="195" t="s">
        <v>16</v>
      </c>
      <c r="H33" s="170" t="s">
        <v>529</v>
      </c>
      <c r="I33" s="171"/>
      <c r="J33" s="184" t="s">
        <v>44</v>
      </c>
      <c r="K33" s="161"/>
    </row>
    <row r="34" spans="1:17" ht="12" customHeight="1" x14ac:dyDescent="0.25">
      <c r="A34" s="168"/>
      <c r="B34" s="52" t="s">
        <v>101</v>
      </c>
      <c r="C34" s="48"/>
      <c r="D34" s="51">
        <v>-100</v>
      </c>
      <c r="E34" s="44">
        <f>SUM(A34*D34)</f>
        <v>0</v>
      </c>
      <c r="F34" s="49"/>
      <c r="G34" s="195" t="s">
        <v>16</v>
      </c>
      <c r="H34" s="170" t="s">
        <v>530</v>
      </c>
      <c r="I34" s="171"/>
      <c r="J34" s="184" t="s">
        <v>44</v>
      </c>
      <c r="K34" s="161"/>
    </row>
    <row r="35" spans="1:17" ht="12" customHeight="1" x14ac:dyDescent="0.25">
      <c r="A35" s="168"/>
      <c r="B35" s="52" t="s">
        <v>102</v>
      </c>
      <c r="C35" s="43"/>
      <c r="D35" s="51">
        <v>250</v>
      </c>
      <c r="E35" s="44">
        <f>SUM(A35*D35)</f>
        <v>0</v>
      </c>
      <c r="F35" s="49"/>
      <c r="G35" s="195" t="s">
        <v>16</v>
      </c>
      <c r="H35" s="375" t="s">
        <v>528</v>
      </c>
      <c r="I35" s="376"/>
      <c r="J35" s="184" t="s">
        <v>44</v>
      </c>
      <c r="K35" s="223"/>
    </row>
    <row r="36" spans="1:17" ht="12" customHeight="1" x14ac:dyDescent="0.25">
      <c r="A36" s="168"/>
      <c r="B36" s="52" t="s">
        <v>103</v>
      </c>
      <c r="C36" s="43"/>
      <c r="D36" s="51">
        <v>125</v>
      </c>
      <c r="E36" s="44">
        <f>SUM(A36*D36)</f>
        <v>0</v>
      </c>
      <c r="F36" s="49"/>
      <c r="G36" s="307" t="s">
        <v>16</v>
      </c>
      <c r="H36" s="395" t="s">
        <v>547</v>
      </c>
      <c r="I36" s="283"/>
      <c r="J36" s="310" t="s">
        <v>44</v>
      </c>
      <c r="K36" s="312"/>
    </row>
    <row r="37" spans="1:17" ht="12" customHeight="1" x14ac:dyDescent="0.25">
      <c r="A37" s="371" t="s">
        <v>41</v>
      </c>
      <c r="B37" s="285"/>
      <c r="C37" s="285"/>
      <c r="D37" s="285"/>
      <c r="E37" s="286"/>
      <c r="F37" s="49"/>
      <c r="G37" s="308"/>
      <c r="H37" s="283"/>
      <c r="I37" s="283"/>
      <c r="J37" s="311"/>
      <c r="K37" s="312"/>
    </row>
    <row r="38" spans="1:17" ht="12" customHeight="1" x14ac:dyDescent="0.25">
      <c r="A38" s="195"/>
      <c r="B38" s="17" t="s">
        <v>433</v>
      </c>
      <c r="C38" s="50"/>
      <c r="D38" s="47" t="s">
        <v>44</v>
      </c>
      <c r="E38" s="44"/>
      <c r="F38" s="49"/>
      <c r="G38" s="195"/>
      <c r="H38" s="45" t="s">
        <v>259</v>
      </c>
      <c r="I38" s="46"/>
      <c r="J38" s="7">
        <v>75</v>
      </c>
      <c r="K38" s="180">
        <f>SUM(G38*J38)</f>
        <v>0</v>
      </c>
    </row>
    <row r="39" spans="1:17" ht="12" customHeight="1" x14ac:dyDescent="0.25">
      <c r="A39" s="195" t="s">
        <v>16</v>
      </c>
      <c r="B39" s="17" t="s">
        <v>457</v>
      </c>
      <c r="C39" s="155"/>
      <c r="D39" s="47" t="s">
        <v>44</v>
      </c>
      <c r="E39" s="44"/>
      <c r="F39" s="49"/>
      <c r="G39" s="195"/>
      <c r="H39" s="45" t="s">
        <v>260</v>
      </c>
      <c r="I39" s="46"/>
      <c r="J39" s="7">
        <v>100</v>
      </c>
      <c r="K39" s="161">
        <f>SUM(G39*J39)</f>
        <v>0</v>
      </c>
    </row>
    <row r="40" spans="1:17" ht="12" customHeight="1" x14ac:dyDescent="0.25">
      <c r="A40" s="195"/>
      <c r="B40" s="17" t="s">
        <v>458</v>
      </c>
      <c r="C40" s="155"/>
      <c r="D40" s="47" t="s">
        <v>44</v>
      </c>
      <c r="E40" s="44"/>
      <c r="F40" s="49"/>
      <c r="G40" s="195"/>
      <c r="H40" s="12" t="s">
        <v>261</v>
      </c>
      <c r="I40" s="5"/>
      <c r="J40" s="7">
        <v>400</v>
      </c>
      <c r="K40" s="161">
        <f>SUM(G40*J40)</f>
        <v>0</v>
      </c>
      <c r="M40" s="79"/>
      <c r="N40" s="82"/>
      <c r="O40" s="82"/>
      <c r="P40" s="140"/>
      <c r="Q40" s="73"/>
    </row>
    <row r="41" spans="1:17" ht="12" customHeight="1" x14ac:dyDescent="0.25">
      <c r="A41" s="168"/>
      <c r="B41" s="54" t="s">
        <v>114</v>
      </c>
      <c r="C41" s="48"/>
      <c r="D41" s="51">
        <v>3675</v>
      </c>
      <c r="E41" s="44">
        <f t="shared" ref="E41:E54" si="2">SUM(A41*D41)</f>
        <v>0</v>
      </c>
      <c r="F41" s="49"/>
      <c r="G41" s="195"/>
      <c r="H41" s="16" t="s">
        <v>262</v>
      </c>
      <c r="I41" s="132"/>
      <c r="J41" s="7">
        <v>225</v>
      </c>
      <c r="K41" s="161">
        <f t="shared" ref="K41:K49" si="3">SUM(G41*J41)</f>
        <v>0</v>
      </c>
      <c r="M41" s="79"/>
      <c r="N41" s="82"/>
      <c r="O41" s="82"/>
      <c r="P41" s="140"/>
      <c r="Q41" s="73"/>
    </row>
    <row r="42" spans="1:17" ht="12" customHeight="1" x14ac:dyDescent="0.25">
      <c r="A42" s="168"/>
      <c r="B42" s="52" t="s">
        <v>115</v>
      </c>
      <c r="C42" s="48"/>
      <c r="D42" s="51">
        <v>4075</v>
      </c>
      <c r="E42" s="44">
        <f t="shared" si="2"/>
        <v>0</v>
      </c>
      <c r="F42" s="49"/>
      <c r="G42" s="195"/>
      <c r="H42" s="5" t="s">
        <v>263</v>
      </c>
      <c r="I42" s="132"/>
      <c r="J42" s="7">
        <v>450</v>
      </c>
      <c r="K42" s="161">
        <f t="shared" si="3"/>
        <v>0</v>
      </c>
      <c r="M42" s="70"/>
      <c r="N42" s="71"/>
      <c r="O42" s="71"/>
      <c r="P42" s="141"/>
      <c r="Q42" s="73"/>
    </row>
    <row r="43" spans="1:17" ht="12" customHeight="1" x14ac:dyDescent="0.25">
      <c r="A43" s="168"/>
      <c r="B43" s="52" t="s">
        <v>116</v>
      </c>
      <c r="C43" s="48"/>
      <c r="D43" s="51">
        <v>5225</v>
      </c>
      <c r="E43" s="44">
        <f t="shared" si="2"/>
        <v>0</v>
      </c>
      <c r="F43" s="49"/>
      <c r="G43" s="195"/>
      <c r="H43" s="5" t="s">
        <v>264</v>
      </c>
      <c r="I43" s="5"/>
      <c r="J43" s="7">
        <v>250</v>
      </c>
      <c r="K43" s="161">
        <f t="shared" si="3"/>
        <v>0</v>
      </c>
      <c r="M43" s="108"/>
      <c r="N43" s="108"/>
      <c r="O43" s="108"/>
      <c r="P43" s="108"/>
      <c r="Q43" s="108"/>
    </row>
    <row r="44" spans="1:17" ht="12" customHeight="1" x14ac:dyDescent="0.25">
      <c r="A44" s="168"/>
      <c r="B44" s="52" t="s">
        <v>117</v>
      </c>
      <c r="C44" s="48"/>
      <c r="D44" s="51">
        <v>100</v>
      </c>
      <c r="E44" s="44">
        <f t="shared" si="2"/>
        <v>0</v>
      </c>
      <c r="F44" s="49"/>
      <c r="G44" s="195"/>
      <c r="H44" s="19" t="s">
        <v>265</v>
      </c>
      <c r="I44" s="20"/>
      <c r="J44" s="7">
        <v>200</v>
      </c>
      <c r="K44" s="161">
        <f t="shared" si="3"/>
        <v>0</v>
      </c>
      <c r="M44" s="79"/>
      <c r="N44" s="82"/>
      <c r="O44" s="82"/>
      <c r="P44" s="140"/>
      <c r="Q44" s="73"/>
    </row>
    <row r="45" spans="1:17" ht="12" customHeight="1" x14ac:dyDescent="0.25">
      <c r="A45" s="168"/>
      <c r="B45" s="52" t="s">
        <v>118</v>
      </c>
      <c r="C45" s="48"/>
      <c r="D45" s="51">
        <v>150</v>
      </c>
      <c r="E45" s="44">
        <f t="shared" si="2"/>
        <v>0</v>
      </c>
      <c r="F45" s="49"/>
      <c r="G45" s="195"/>
      <c r="H45" s="19" t="s">
        <v>266</v>
      </c>
      <c r="I45" s="20"/>
      <c r="J45" s="7">
        <v>350</v>
      </c>
      <c r="K45" s="161">
        <f t="shared" si="3"/>
        <v>0</v>
      </c>
      <c r="M45" s="70"/>
      <c r="N45" s="129"/>
      <c r="O45" s="71"/>
      <c r="P45" s="141"/>
      <c r="Q45" s="73"/>
    </row>
    <row r="46" spans="1:17" ht="12" customHeight="1" x14ac:dyDescent="0.25">
      <c r="A46" s="168"/>
      <c r="B46" s="52" t="s">
        <v>119</v>
      </c>
      <c r="C46" s="48"/>
      <c r="D46" s="51">
        <v>150</v>
      </c>
      <c r="E46" s="44">
        <f t="shared" si="2"/>
        <v>0</v>
      </c>
      <c r="F46" s="49"/>
      <c r="G46" s="195"/>
      <c r="H46" s="19" t="s">
        <v>267</v>
      </c>
      <c r="I46" s="20"/>
      <c r="J46" s="7">
        <v>155</v>
      </c>
      <c r="K46" s="161">
        <f t="shared" si="3"/>
        <v>0</v>
      </c>
      <c r="M46" s="108"/>
      <c r="N46" s="108"/>
      <c r="O46" s="108"/>
      <c r="P46" s="108"/>
      <c r="Q46" s="108"/>
    </row>
    <row r="47" spans="1:17" ht="12" customHeight="1" x14ac:dyDescent="0.25">
      <c r="A47" s="168"/>
      <c r="B47" s="52" t="s">
        <v>120</v>
      </c>
      <c r="C47" s="48"/>
      <c r="D47" s="51">
        <v>4250</v>
      </c>
      <c r="E47" s="44">
        <f t="shared" si="2"/>
        <v>0</v>
      </c>
      <c r="F47" s="49"/>
      <c r="G47" s="195"/>
      <c r="H47" s="17" t="s">
        <v>268</v>
      </c>
      <c r="I47" s="18"/>
      <c r="J47" s="7">
        <v>35</v>
      </c>
      <c r="K47" s="161">
        <f t="shared" si="3"/>
        <v>0</v>
      </c>
      <c r="M47" s="108"/>
      <c r="N47" s="108"/>
      <c r="O47" s="108"/>
      <c r="P47" s="108"/>
      <c r="Q47" s="108"/>
    </row>
    <row r="48" spans="1:17" s="21" customFormat="1" ht="12" customHeight="1" x14ac:dyDescent="0.2">
      <c r="A48" s="168"/>
      <c r="B48" s="54" t="s">
        <v>121</v>
      </c>
      <c r="C48" s="43"/>
      <c r="D48" s="51">
        <v>4950</v>
      </c>
      <c r="E48" s="44">
        <f t="shared" si="2"/>
        <v>0</v>
      </c>
      <c r="G48" s="195"/>
      <c r="H48" s="5" t="s">
        <v>269</v>
      </c>
      <c r="I48" s="5"/>
      <c r="J48" s="7">
        <v>50</v>
      </c>
      <c r="K48" s="161">
        <f t="shared" si="3"/>
        <v>0</v>
      </c>
      <c r="M48" s="79"/>
      <c r="N48" s="82"/>
      <c r="O48" s="82"/>
      <c r="P48" s="72"/>
      <c r="Q48" s="73"/>
    </row>
    <row r="49" spans="1:17" s="21" customFormat="1" ht="12" customHeight="1" x14ac:dyDescent="0.2">
      <c r="A49" s="168"/>
      <c r="B49" s="52" t="s">
        <v>122</v>
      </c>
      <c r="C49" s="48"/>
      <c r="D49" s="51">
        <v>5300</v>
      </c>
      <c r="E49" s="44">
        <f t="shared" si="2"/>
        <v>0</v>
      </c>
      <c r="G49" s="195"/>
      <c r="H49" s="19" t="s">
        <v>270</v>
      </c>
      <c r="I49" s="20"/>
      <c r="J49" s="7">
        <v>325</v>
      </c>
      <c r="K49" s="161">
        <f t="shared" si="3"/>
        <v>0</v>
      </c>
      <c r="M49" s="79"/>
      <c r="N49" s="82"/>
      <c r="O49" s="82"/>
      <c r="P49" s="72"/>
      <c r="Q49" s="73"/>
    </row>
    <row r="50" spans="1:17" s="21" customFormat="1" ht="12" customHeight="1" x14ac:dyDescent="0.2">
      <c r="A50" s="168"/>
      <c r="B50" s="52" t="s">
        <v>123</v>
      </c>
      <c r="C50" s="48"/>
      <c r="D50" s="51">
        <v>25</v>
      </c>
      <c r="E50" s="44">
        <f t="shared" si="2"/>
        <v>0</v>
      </c>
      <c r="G50" s="291"/>
      <c r="H50" s="314" t="s">
        <v>271</v>
      </c>
      <c r="I50" s="294"/>
      <c r="J50" s="287">
        <v>800</v>
      </c>
      <c r="K50" s="289">
        <f>SUM(G51*J51)</f>
        <v>0</v>
      </c>
      <c r="M50" s="79"/>
      <c r="N50" s="82"/>
      <c r="O50" s="82"/>
      <c r="P50" s="72"/>
      <c r="Q50" s="73"/>
    </row>
    <row r="51" spans="1:17" s="21" customFormat="1" ht="12" customHeight="1" x14ac:dyDescent="0.2">
      <c r="A51" s="168"/>
      <c r="B51" s="52" t="s">
        <v>124</v>
      </c>
      <c r="C51" s="48"/>
      <c r="D51" s="51">
        <v>0</v>
      </c>
      <c r="E51" s="44">
        <f t="shared" si="2"/>
        <v>0</v>
      </c>
      <c r="G51" s="313"/>
      <c r="H51" s="295"/>
      <c r="I51" s="296"/>
      <c r="J51" s="292"/>
      <c r="K51" s="290"/>
      <c r="M51" s="79"/>
      <c r="N51" s="82"/>
      <c r="O51" s="82"/>
      <c r="P51" s="71"/>
      <c r="Q51" s="71"/>
    </row>
    <row r="52" spans="1:17" s="21" customFormat="1" ht="12" customHeight="1" x14ac:dyDescent="0.2">
      <c r="A52" s="168"/>
      <c r="B52" s="52" t="s">
        <v>125</v>
      </c>
      <c r="C52" s="48"/>
      <c r="D52" s="51">
        <v>40</v>
      </c>
      <c r="E52" s="44">
        <f t="shared" si="2"/>
        <v>0</v>
      </c>
      <c r="G52" s="195"/>
      <c r="H52" s="19" t="s">
        <v>272</v>
      </c>
      <c r="I52" s="20"/>
      <c r="J52" s="7">
        <v>50</v>
      </c>
      <c r="K52" s="161">
        <f>SUM(G52*J52)</f>
        <v>0</v>
      </c>
    </row>
    <row r="53" spans="1:17" s="21" customFormat="1" ht="12" customHeight="1" x14ac:dyDescent="0.2">
      <c r="A53" s="168"/>
      <c r="B53" s="52" t="s">
        <v>126</v>
      </c>
      <c r="C53" s="43"/>
      <c r="D53" s="51">
        <v>3.25</v>
      </c>
      <c r="E53" s="44">
        <f t="shared" si="2"/>
        <v>0</v>
      </c>
      <c r="G53" s="195"/>
      <c r="H53" s="19" t="s">
        <v>348</v>
      </c>
      <c r="I53" s="20"/>
      <c r="J53" s="7">
        <v>25</v>
      </c>
      <c r="K53" s="161">
        <f t="shared" ref="K53:K67" si="4">SUM(G53*J53)</f>
        <v>0</v>
      </c>
    </row>
    <row r="54" spans="1:17" ht="12" customHeight="1" x14ac:dyDescent="0.25">
      <c r="A54" s="168"/>
      <c r="B54" s="52" t="s">
        <v>127</v>
      </c>
      <c r="C54" s="43"/>
      <c r="D54" s="51">
        <v>50</v>
      </c>
      <c r="E54" s="44">
        <f t="shared" si="2"/>
        <v>0</v>
      </c>
      <c r="F54" s="49"/>
      <c r="G54" s="195"/>
      <c r="H54" s="19" t="s">
        <v>273</v>
      </c>
      <c r="I54" s="20"/>
      <c r="J54" s="7">
        <v>125</v>
      </c>
      <c r="K54" s="161">
        <f t="shared" si="4"/>
        <v>0</v>
      </c>
    </row>
    <row r="55" spans="1:17" ht="12" customHeight="1" x14ac:dyDescent="0.25">
      <c r="A55" s="168"/>
      <c r="B55" s="52" t="s">
        <v>128</v>
      </c>
      <c r="C55" s="43"/>
      <c r="D55" s="51">
        <v>3250</v>
      </c>
      <c r="E55" s="44">
        <f t="shared" ref="E55" si="5">SUM(A55*D55)</f>
        <v>0</v>
      </c>
      <c r="F55" s="49"/>
      <c r="G55" s="195"/>
      <c r="H55" s="19" t="s">
        <v>274</v>
      </c>
      <c r="I55" s="20"/>
      <c r="J55" s="7">
        <v>295</v>
      </c>
      <c r="K55" s="161">
        <f t="shared" si="4"/>
        <v>0</v>
      </c>
    </row>
    <row r="56" spans="1:17" ht="12" customHeight="1" x14ac:dyDescent="0.25">
      <c r="A56" s="209"/>
      <c r="B56" s="45" t="s">
        <v>129</v>
      </c>
      <c r="D56" s="51">
        <v>1295</v>
      </c>
      <c r="E56" s="44">
        <f t="shared" ref="E56:E64" si="6">SUM(A56*D56)</f>
        <v>0</v>
      </c>
      <c r="F56" s="49"/>
      <c r="G56" s="195"/>
      <c r="H56" s="19" t="s">
        <v>275</v>
      </c>
      <c r="I56" s="20"/>
      <c r="J56" s="7">
        <v>225</v>
      </c>
      <c r="K56" s="161">
        <f t="shared" si="4"/>
        <v>0</v>
      </c>
    </row>
    <row r="57" spans="1:17" ht="12" customHeight="1" x14ac:dyDescent="0.25">
      <c r="A57" s="168"/>
      <c r="B57" s="45" t="s">
        <v>130</v>
      </c>
      <c r="C57" s="45"/>
      <c r="D57" s="10">
        <v>675</v>
      </c>
      <c r="E57" s="44">
        <f t="shared" si="6"/>
        <v>0</v>
      </c>
      <c r="F57" s="49"/>
      <c r="G57" s="195"/>
      <c r="H57" s="2" t="s">
        <v>276</v>
      </c>
      <c r="I57" s="2"/>
      <c r="J57" s="7">
        <v>360</v>
      </c>
      <c r="K57" s="161">
        <f t="shared" si="4"/>
        <v>0</v>
      </c>
    </row>
    <row r="58" spans="1:17" ht="12" customHeight="1" x14ac:dyDescent="0.25">
      <c r="A58" s="168"/>
      <c r="B58" s="52" t="s">
        <v>131</v>
      </c>
      <c r="C58" s="48"/>
      <c r="D58" s="51">
        <v>1295</v>
      </c>
      <c r="E58" s="44">
        <f t="shared" si="6"/>
        <v>0</v>
      </c>
      <c r="F58" s="49"/>
      <c r="G58" s="196"/>
      <c r="H58" s="15" t="s">
        <v>560</v>
      </c>
      <c r="I58" s="132"/>
      <c r="J58" s="7">
        <v>275</v>
      </c>
      <c r="K58" s="161">
        <f t="shared" si="4"/>
        <v>0</v>
      </c>
    </row>
    <row r="59" spans="1:17" ht="12" customHeight="1" x14ac:dyDescent="0.25">
      <c r="A59" s="168"/>
      <c r="B59" s="52" t="s">
        <v>132</v>
      </c>
      <c r="C59" s="43"/>
      <c r="D59" s="51">
        <v>1895</v>
      </c>
      <c r="E59" s="44">
        <f t="shared" si="6"/>
        <v>0</v>
      </c>
      <c r="F59" s="49"/>
      <c r="G59" s="195"/>
      <c r="H59" s="5" t="s">
        <v>277</v>
      </c>
      <c r="I59" s="132"/>
      <c r="J59" s="7">
        <v>150</v>
      </c>
      <c r="K59" s="161">
        <f t="shared" si="4"/>
        <v>0</v>
      </c>
    </row>
    <row r="60" spans="1:17" ht="12" customHeight="1" x14ac:dyDescent="0.25">
      <c r="A60" s="168"/>
      <c r="B60" s="52" t="s">
        <v>133</v>
      </c>
      <c r="C60" s="48"/>
      <c r="D60" s="51">
        <v>1295</v>
      </c>
      <c r="E60" s="44">
        <f t="shared" si="6"/>
        <v>0</v>
      </c>
      <c r="F60" s="49"/>
      <c r="G60" s="195"/>
      <c r="H60" s="8" t="s">
        <v>278</v>
      </c>
      <c r="I60" s="8"/>
      <c r="J60" s="7">
        <v>250</v>
      </c>
      <c r="K60" s="161">
        <f t="shared" si="4"/>
        <v>0</v>
      </c>
    </row>
    <row r="61" spans="1:17" ht="12" customHeight="1" x14ac:dyDescent="0.25">
      <c r="A61" s="168"/>
      <c r="B61" s="52" t="s">
        <v>134</v>
      </c>
      <c r="C61" s="43"/>
      <c r="D61" s="51">
        <v>395</v>
      </c>
      <c r="E61" s="44">
        <f t="shared" si="6"/>
        <v>0</v>
      </c>
      <c r="F61" s="49"/>
      <c r="G61" s="195"/>
      <c r="H61" s="5" t="s">
        <v>279</v>
      </c>
      <c r="I61" s="5"/>
      <c r="J61" s="51">
        <v>175</v>
      </c>
      <c r="K61" s="161">
        <f t="shared" si="4"/>
        <v>0</v>
      </c>
    </row>
    <row r="62" spans="1:17" s="21" customFormat="1" ht="12" customHeight="1" x14ac:dyDescent="0.2">
      <c r="A62" s="168"/>
      <c r="B62" s="21" t="s">
        <v>135</v>
      </c>
      <c r="C62" s="49"/>
      <c r="D62" s="51">
        <v>1295</v>
      </c>
      <c r="E62" s="44">
        <f t="shared" si="6"/>
        <v>0</v>
      </c>
      <c r="G62" s="195"/>
      <c r="H62" s="2" t="s">
        <v>280</v>
      </c>
      <c r="I62" s="1"/>
      <c r="J62" s="51">
        <v>280</v>
      </c>
      <c r="K62" s="161">
        <f t="shared" si="4"/>
        <v>0</v>
      </c>
    </row>
    <row r="63" spans="1:17" s="21" customFormat="1" ht="12" customHeight="1" x14ac:dyDescent="0.25">
      <c r="A63" s="168"/>
      <c r="B63" s="54" t="s">
        <v>136</v>
      </c>
      <c r="C63" s="43"/>
      <c r="D63" s="10">
        <v>2295</v>
      </c>
      <c r="E63" s="44">
        <f t="shared" si="6"/>
        <v>0</v>
      </c>
      <c r="G63" s="195"/>
      <c r="H63" s="17" t="s">
        <v>281</v>
      </c>
      <c r="I63" s="133"/>
      <c r="J63" s="51">
        <v>165</v>
      </c>
      <c r="K63" s="161">
        <f t="shared" si="4"/>
        <v>0</v>
      </c>
    </row>
    <row r="64" spans="1:17" s="21" customFormat="1" ht="12" customHeight="1" x14ac:dyDescent="0.25">
      <c r="A64" s="168"/>
      <c r="B64" s="45" t="s">
        <v>137</v>
      </c>
      <c r="C64" s="45"/>
      <c r="D64" s="61">
        <v>1495</v>
      </c>
      <c r="E64" s="44">
        <f t="shared" si="6"/>
        <v>0</v>
      </c>
      <c r="G64" s="195"/>
      <c r="H64" s="19" t="s">
        <v>282</v>
      </c>
      <c r="I64" s="133"/>
      <c r="J64" s="51">
        <v>125</v>
      </c>
      <c r="K64" s="161">
        <f t="shared" si="4"/>
        <v>0</v>
      </c>
    </row>
    <row r="65" spans="1:11" ht="12" customHeight="1" x14ac:dyDescent="0.25">
      <c r="A65" s="320"/>
      <c r="B65" s="293" t="s">
        <v>138</v>
      </c>
      <c r="C65" s="294"/>
      <c r="D65" s="299">
        <v>795</v>
      </c>
      <c r="E65" s="315">
        <f>SUM(A66*D66)</f>
        <v>0</v>
      </c>
      <c r="F65" s="49"/>
      <c r="G65" s="195"/>
      <c r="H65" s="52" t="s">
        <v>283</v>
      </c>
      <c r="I65" s="50"/>
      <c r="J65" s="51">
        <v>120</v>
      </c>
      <c r="K65" s="161">
        <f t="shared" si="4"/>
        <v>0</v>
      </c>
    </row>
    <row r="66" spans="1:11" ht="12" customHeight="1" x14ac:dyDescent="0.25">
      <c r="A66" s="321"/>
      <c r="B66" s="295"/>
      <c r="C66" s="296"/>
      <c r="D66" s="292"/>
      <c r="E66" s="316"/>
      <c r="F66" s="49"/>
      <c r="G66" s="307"/>
      <c r="H66" s="314" t="s">
        <v>557</v>
      </c>
      <c r="I66" s="294"/>
      <c r="J66" s="299">
        <v>795</v>
      </c>
      <c r="K66" s="289">
        <f>SUM(G67*J67)</f>
        <v>0</v>
      </c>
    </row>
    <row r="67" spans="1:11" ht="12" customHeight="1" x14ac:dyDescent="0.25">
      <c r="A67" s="168"/>
      <c r="B67" s="52" t="s">
        <v>139</v>
      </c>
      <c r="C67" s="48"/>
      <c r="D67" s="51">
        <v>2495</v>
      </c>
      <c r="E67" s="44">
        <f>SUM(A67*D67)</f>
        <v>0</v>
      </c>
      <c r="F67" s="49"/>
      <c r="G67" s="308"/>
      <c r="H67" s="295"/>
      <c r="I67" s="296"/>
      <c r="J67" s="292"/>
      <c r="K67" s="290">
        <f t="shared" si="4"/>
        <v>0</v>
      </c>
    </row>
    <row r="68" spans="1:11" ht="12" customHeight="1" x14ac:dyDescent="0.25">
      <c r="A68" s="168"/>
      <c r="B68" s="52" t="s">
        <v>140</v>
      </c>
      <c r="C68" s="43"/>
      <c r="D68" s="51">
        <v>625</v>
      </c>
      <c r="E68" s="44">
        <f>SUM(A68*D68)</f>
        <v>0</v>
      </c>
      <c r="F68" s="49"/>
      <c r="G68" s="195"/>
      <c r="H68" s="52" t="s">
        <v>284</v>
      </c>
      <c r="I68" s="43"/>
      <c r="J68" s="51">
        <v>100</v>
      </c>
      <c r="K68" s="161">
        <f>SUM(G68*J68)</f>
        <v>0</v>
      </c>
    </row>
    <row r="69" spans="1:11" ht="12" customHeight="1" x14ac:dyDescent="0.25">
      <c r="A69" s="322"/>
      <c r="B69" s="293" t="s">
        <v>141</v>
      </c>
      <c r="C69" s="294"/>
      <c r="D69" s="299">
        <v>300</v>
      </c>
      <c r="E69" s="315">
        <f>SUM(A70*D70)</f>
        <v>0</v>
      </c>
      <c r="F69" s="49"/>
      <c r="G69" s="195"/>
      <c r="H69" s="52" t="s">
        <v>285</v>
      </c>
      <c r="I69" s="43"/>
      <c r="J69" s="51">
        <v>100</v>
      </c>
      <c r="K69" s="161">
        <f t="shared" ref="K69:K88" si="7">SUM(G69*J69)</f>
        <v>0</v>
      </c>
    </row>
    <row r="70" spans="1:11" ht="12" customHeight="1" x14ac:dyDescent="0.25">
      <c r="A70" s="292"/>
      <c r="B70" s="295"/>
      <c r="C70" s="296"/>
      <c r="D70" s="292"/>
      <c r="E70" s="316"/>
      <c r="F70" s="49"/>
      <c r="G70" s="195"/>
      <c r="H70" s="52" t="s">
        <v>286</v>
      </c>
      <c r="I70" s="43"/>
      <c r="J70" s="51">
        <v>275</v>
      </c>
      <c r="K70" s="161">
        <f t="shared" si="7"/>
        <v>0</v>
      </c>
    </row>
    <row r="71" spans="1:11" ht="12" customHeight="1" x14ac:dyDescent="0.25">
      <c r="A71" s="318"/>
      <c r="B71" s="314" t="s">
        <v>142</v>
      </c>
      <c r="C71" s="327"/>
      <c r="D71" s="287">
        <v>1095</v>
      </c>
      <c r="E71" s="315">
        <f>SUM(A72*D72)</f>
        <v>0</v>
      </c>
      <c r="F71" s="49"/>
      <c r="G71" s="195"/>
      <c r="H71" s="54" t="s">
        <v>287</v>
      </c>
      <c r="I71" s="50"/>
      <c r="J71" s="51">
        <v>550</v>
      </c>
      <c r="K71" s="161">
        <f t="shared" si="7"/>
        <v>0</v>
      </c>
    </row>
    <row r="72" spans="1:11" ht="12" customHeight="1" x14ac:dyDescent="0.25">
      <c r="A72" s="292"/>
      <c r="B72" s="369"/>
      <c r="C72" s="370"/>
      <c r="D72" s="319"/>
      <c r="E72" s="316"/>
      <c r="F72" s="49"/>
      <c r="G72" s="195"/>
      <c r="H72" s="54" t="s">
        <v>288</v>
      </c>
      <c r="I72" s="50"/>
      <c r="J72" s="51">
        <v>1095</v>
      </c>
      <c r="K72" s="161">
        <f t="shared" si="7"/>
        <v>0</v>
      </c>
    </row>
    <row r="73" spans="1:11" ht="12" customHeight="1" x14ac:dyDescent="0.25">
      <c r="A73" s="168"/>
      <c r="B73" s="45" t="s">
        <v>143</v>
      </c>
      <c r="C73" s="45"/>
      <c r="D73" s="10">
        <v>100</v>
      </c>
      <c r="E73" s="44">
        <f t="shared" ref="E73:E75" si="8">SUM(A73*D73)</f>
        <v>0</v>
      </c>
      <c r="F73" s="49"/>
      <c r="G73" s="195"/>
      <c r="H73" s="52" t="s">
        <v>289</v>
      </c>
      <c r="I73" s="43"/>
      <c r="J73" s="51">
        <v>1250</v>
      </c>
      <c r="K73" s="161">
        <f t="shared" si="7"/>
        <v>0</v>
      </c>
    </row>
    <row r="74" spans="1:11" ht="12" customHeight="1" x14ac:dyDescent="0.25">
      <c r="A74" s="168"/>
      <c r="B74" s="45" t="s">
        <v>144</v>
      </c>
      <c r="C74" s="45"/>
      <c r="D74" s="44">
        <v>400</v>
      </c>
      <c r="E74" s="44">
        <f t="shared" si="8"/>
        <v>0</v>
      </c>
      <c r="F74" s="49"/>
      <c r="G74" s="195"/>
      <c r="H74" s="52" t="s">
        <v>290</v>
      </c>
      <c r="I74" s="43"/>
      <c r="J74" s="51">
        <v>1250</v>
      </c>
      <c r="K74" s="161">
        <f t="shared" si="7"/>
        <v>0</v>
      </c>
    </row>
    <row r="75" spans="1:11" ht="12" customHeight="1" x14ac:dyDescent="0.25">
      <c r="A75" s="168"/>
      <c r="B75" s="45" t="s">
        <v>145</v>
      </c>
      <c r="C75" s="45"/>
      <c r="D75" s="44">
        <v>20</v>
      </c>
      <c r="E75" s="44">
        <f t="shared" si="8"/>
        <v>0</v>
      </c>
      <c r="F75" s="49"/>
      <c r="G75" s="195"/>
      <c r="H75" s="52" t="s">
        <v>291</v>
      </c>
      <c r="I75" s="43"/>
      <c r="J75" s="51">
        <v>250</v>
      </c>
      <c r="K75" s="161">
        <f t="shared" si="7"/>
        <v>0</v>
      </c>
    </row>
    <row r="76" spans="1:11" ht="12" customHeight="1" x14ac:dyDescent="0.25">
      <c r="A76" s="168"/>
      <c r="B76" s="52" t="s">
        <v>146</v>
      </c>
      <c r="C76" s="48"/>
      <c r="D76" s="51">
        <v>40</v>
      </c>
      <c r="E76" s="44">
        <f>SUM(A76*D76)</f>
        <v>0</v>
      </c>
      <c r="F76" s="49"/>
      <c r="G76" s="195"/>
      <c r="H76" s="52" t="s">
        <v>292</v>
      </c>
      <c r="I76" s="43"/>
      <c r="J76" s="51">
        <v>500</v>
      </c>
      <c r="K76" s="161">
        <f t="shared" si="7"/>
        <v>0</v>
      </c>
    </row>
    <row r="77" spans="1:11" ht="12" customHeight="1" x14ac:dyDescent="0.25">
      <c r="A77" s="168"/>
      <c r="B77" s="52" t="s">
        <v>147</v>
      </c>
      <c r="C77" s="43"/>
      <c r="D77" s="51">
        <v>75</v>
      </c>
      <c r="E77" s="44">
        <f>SUM(A77*D77)</f>
        <v>0</v>
      </c>
      <c r="F77" s="49"/>
      <c r="G77" s="195"/>
      <c r="H77" s="52" t="s">
        <v>293</v>
      </c>
      <c r="I77" s="43"/>
      <c r="J77" s="51">
        <v>225</v>
      </c>
      <c r="K77" s="161">
        <f t="shared" si="7"/>
        <v>0</v>
      </c>
    </row>
    <row r="78" spans="1:11" ht="12" customHeight="1" x14ac:dyDescent="0.25">
      <c r="A78" s="168"/>
      <c r="B78" s="52" t="s">
        <v>148</v>
      </c>
      <c r="C78" s="43"/>
      <c r="D78" s="51">
        <v>1995</v>
      </c>
      <c r="E78" s="44">
        <f>SUM(A78*D78)</f>
        <v>0</v>
      </c>
      <c r="F78" s="49"/>
      <c r="G78" s="195"/>
      <c r="H78" s="52" t="s">
        <v>294</v>
      </c>
      <c r="I78" s="43"/>
      <c r="J78" s="51">
        <v>125</v>
      </c>
      <c r="K78" s="161">
        <f t="shared" si="7"/>
        <v>0</v>
      </c>
    </row>
    <row r="79" spans="1:11" ht="12" customHeight="1" x14ac:dyDescent="0.25">
      <c r="A79" s="168"/>
      <c r="B79" s="52" t="s">
        <v>149</v>
      </c>
      <c r="C79" s="48"/>
      <c r="D79" s="51">
        <v>500</v>
      </c>
      <c r="E79" s="44">
        <f>SUM(A79*D79)</f>
        <v>0</v>
      </c>
      <c r="F79" s="49"/>
      <c r="G79" s="195"/>
      <c r="H79" s="19" t="s">
        <v>555</v>
      </c>
      <c r="I79" s="43"/>
      <c r="J79" s="51">
        <v>145</v>
      </c>
      <c r="K79" s="161">
        <f t="shared" si="7"/>
        <v>0</v>
      </c>
    </row>
    <row r="80" spans="1:11" ht="12" customHeight="1" x14ac:dyDescent="0.25">
      <c r="A80" s="323" t="s">
        <v>150</v>
      </c>
      <c r="B80" s="324"/>
      <c r="C80" s="324"/>
      <c r="D80" s="324"/>
      <c r="E80" s="325"/>
      <c r="F80" s="49"/>
      <c r="G80" s="195"/>
      <c r="H80" s="52" t="s">
        <v>295</v>
      </c>
      <c r="I80" s="43"/>
      <c r="J80" s="51">
        <v>200</v>
      </c>
      <c r="K80" s="161">
        <f t="shared" si="7"/>
        <v>0</v>
      </c>
    </row>
    <row r="81" spans="1:12" ht="12" customHeight="1" x14ac:dyDescent="0.25">
      <c r="A81" s="354" t="s">
        <v>16</v>
      </c>
      <c r="B81" s="356" t="s">
        <v>453</v>
      </c>
      <c r="C81" s="357"/>
      <c r="D81" s="360" t="s">
        <v>44</v>
      </c>
      <c r="E81" s="362"/>
      <c r="F81" s="49"/>
      <c r="G81" s="195"/>
      <c r="H81" s="52" t="s">
        <v>296</v>
      </c>
      <c r="I81" s="43"/>
      <c r="J81" s="51">
        <v>285</v>
      </c>
      <c r="K81" s="161">
        <f t="shared" si="7"/>
        <v>0</v>
      </c>
    </row>
    <row r="82" spans="1:12" ht="12" customHeight="1" x14ac:dyDescent="0.25">
      <c r="A82" s="355"/>
      <c r="B82" s="358"/>
      <c r="C82" s="359"/>
      <c r="D82" s="361"/>
      <c r="E82" s="363"/>
      <c r="F82" s="49"/>
      <c r="G82" s="195"/>
      <c r="H82" s="52" t="s">
        <v>297</v>
      </c>
      <c r="I82" s="43"/>
      <c r="J82" s="51">
        <v>275</v>
      </c>
      <c r="K82" s="161">
        <f t="shared" si="7"/>
        <v>0</v>
      </c>
    </row>
    <row r="83" spans="1:12" ht="12" customHeight="1" x14ac:dyDescent="0.25">
      <c r="A83" s="354" t="s">
        <v>16</v>
      </c>
      <c r="B83" s="356" t="s">
        <v>454</v>
      </c>
      <c r="C83" s="357"/>
      <c r="D83" s="360" t="s">
        <v>44</v>
      </c>
      <c r="E83" s="362"/>
      <c r="F83" s="49"/>
      <c r="G83" s="195"/>
      <c r="H83" s="52" t="s">
        <v>298</v>
      </c>
      <c r="I83" s="43"/>
      <c r="J83" s="51">
        <v>285</v>
      </c>
      <c r="K83" s="161">
        <f t="shared" si="7"/>
        <v>0</v>
      </c>
    </row>
    <row r="84" spans="1:12" ht="12" customHeight="1" x14ac:dyDescent="0.25">
      <c r="A84" s="364"/>
      <c r="B84" s="365"/>
      <c r="C84" s="366"/>
      <c r="D84" s="361"/>
      <c r="E84" s="363"/>
      <c r="F84" s="49"/>
      <c r="G84" s="195"/>
      <c r="H84" s="52" t="s">
        <v>299</v>
      </c>
      <c r="I84" s="43"/>
      <c r="J84" s="51">
        <v>395</v>
      </c>
      <c r="K84" s="161">
        <f t="shared" si="7"/>
        <v>0</v>
      </c>
      <c r="L84" s="62"/>
    </row>
    <row r="85" spans="1:12" ht="12" customHeight="1" x14ac:dyDescent="0.25">
      <c r="A85" s="195" t="s">
        <v>16</v>
      </c>
      <c r="B85" s="353" t="s">
        <v>455</v>
      </c>
      <c r="C85" s="325"/>
      <c r="D85" s="47" t="s">
        <v>44</v>
      </c>
      <c r="E85" s="44"/>
      <c r="F85" s="49"/>
      <c r="G85" s="195"/>
      <c r="H85" s="52" t="s">
        <v>300</v>
      </c>
      <c r="I85" s="43"/>
      <c r="J85" s="51">
        <v>395</v>
      </c>
      <c r="K85" s="161">
        <f t="shared" si="7"/>
        <v>0</v>
      </c>
    </row>
    <row r="86" spans="1:12" ht="12" customHeight="1" x14ac:dyDescent="0.25">
      <c r="A86" s="195" t="s">
        <v>16</v>
      </c>
      <c r="B86" s="185" t="s">
        <v>456</v>
      </c>
      <c r="C86" s="146"/>
      <c r="D86" s="47" t="s">
        <v>44</v>
      </c>
      <c r="E86" s="44"/>
      <c r="F86" s="49"/>
      <c r="G86" s="195"/>
      <c r="H86" s="52" t="s">
        <v>301</v>
      </c>
      <c r="I86" s="43"/>
      <c r="J86" s="51">
        <v>395</v>
      </c>
      <c r="K86" s="161">
        <f t="shared" si="7"/>
        <v>0</v>
      </c>
    </row>
    <row r="87" spans="1:12" ht="12" customHeight="1" x14ac:dyDescent="0.25">
      <c r="A87" s="195" t="s">
        <v>16</v>
      </c>
      <c r="B87" s="278" t="s">
        <v>531</v>
      </c>
      <c r="C87" s="278"/>
      <c r="D87" s="47" t="s">
        <v>44</v>
      </c>
      <c r="E87" s="44"/>
      <c r="F87" s="49"/>
      <c r="G87" s="195"/>
      <c r="H87" s="52" t="s">
        <v>302</v>
      </c>
      <c r="I87" s="43"/>
      <c r="J87" s="51">
        <v>695</v>
      </c>
      <c r="K87" s="161">
        <f t="shared" si="7"/>
        <v>0</v>
      </c>
    </row>
    <row r="88" spans="1:12" ht="12" customHeight="1" x14ac:dyDescent="0.25">
      <c r="A88" s="307" t="s">
        <v>16</v>
      </c>
      <c r="B88" s="326" t="s">
        <v>532</v>
      </c>
      <c r="C88" s="326"/>
      <c r="D88" s="328" t="s">
        <v>44</v>
      </c>
      <c r="E88" s="315"/>
      <c r="F88" s="49"/>
      <c r="G88" s="195"/>
      <c r="H88" s="52" t="s">
        <v>303</v>
      </c>
      <c r="I88" s="43"/>
      <c r="J88" s="51">
        <v>595</v>
      </c>
      <c r="K88" s="161">
        <f t="shared" si="7"/>
        <v>0</v>
      </c>
    </row>
    <row r="89" spans="1:12" ht="12" customHeight="1" x14ac:dyDescent="0.25">
      <c r="A89" s="308"/>
      <c r="B89" s="283"/>
      <c r="C89" s="283"/>
      <c r="D89" s="329"/>
      <c r="E89" s="288"/>
      <c r="F89" s="49"/>
      <c r="G89" s="307"/>
      <c r="H89" s="293" t="s">
        <v>304</v>
      </c>
      <c r="I89" s="294"/>
      <c r="J89" s="299">
        <v>150</v>
      </c>
      <c r="K89" s="289">
        <f>SUM(G90*J90)</f>
        <v>0</v>
      </c>
    </row>
    <row r="90" spans="1:12" ht="12" customHeight="1" x14ac:dyDescent="0.25">
      <c r="A90" s="307" t="s">
        <v>16</v>
      </c>
      <c r="B90" s="314" t="s">
        <v>533</v>
      </c>
      <c r="C90" s="327"/>
      <c r="D90" s="328" t="s">
        <v>44</v>
      </c>
      <c r="E90" s="315"/>
      <c r="F90" s="49"/>
      <c r="G90" s="308"/>
      <c r="H90" s="295"/>
      <c r="I90" s="296"/>
      <c r="J90" s="292"/>
      <c r="K90" s="290"/>
    </row>
    <row r="91" spans="1:12" ht="12" customHeight="1" x14ac:dyDescent="0.25">
      <c r="A91" s="308"/>
      <c r="B91" s="295"/>
      <c r="C91" s="296"/>
      <c r="D91" s="329"/>
      <c r="E91" s="288"/>
      <c r="F91" s="49"/>
      <c r="G91" s="195"/>
      <c r="H91" s="21" t="s">
        <v>305</v>
      </c>
      <c r="I91" s="49"/>
      <c r="J91" s="51">
        <v>25</v>
      </c>
      <c r="K91" s="161">
        <f>SUM(G91*J91)</f>
        <v>0</v>
      </c>
    </row>
    <row r="92" spans="1:12" ht="12" customHeight="1" x14ac:dyDescent="0.25">
      <c r="A92" s="307" t="s">
        <v>16</v>
      </c>
      <c r="B92" s="314" t="s">
        <v>534</v>
      </c>
      <c r="C92" s="327"/>
      <c r="D92" s="328" t="s">
        <v>44</v>
      </c>
      <c r="E92" s="315"/>
      <c r="F92" s="49"/>
      <c r="G92" s="195"/>
      <c r="H92" s="52" t="s">
        <v>306</v>
      </c>
      <c r="I92" s="48"/>
      <c r="J92" s="7">
        <v>4995</v>
      </c>
      <c r="K92" s="161">
        <f>SUM(G92*J92)</f>
        <v>0</v>
      </c>
    </row>
    <row r="93" spans="1:12" ht="12" customHeight="1" x14ac:dyDescent="0.25">
      <c r="A93" s="308"/>
      <c r="B93" s="295"/>
      <c r="C93" s="296"/>
      <c r="D93" s="329"/>
      <c r="E93" s="288"/>
      <c r="F93" s="49"/>
      <c r="G93" s="307"/>
      <c r="H93" s="293" t="s">
        <v>307</v>
      </c>
      <c r="I93" s="294"/>
      <c r="J93" s="287">
        <v>350</v>
      </c>
      <c r="K93" s="289">
        <f>SUM(G94*J94)</f>
        <v>0</v>
      </c>
    </row>
    <row r="94" spans="1:12" ht="12" customHeight="1" x14ac:dyDescent="0.25">
      <c r="A94" s="195" t="s">
        <v>16</v>
      </c>
      <c r="B94" s="326" t="s">
        <v>535</v>
      </c>
      <c r="C94" s="326"/>
      <c r="D94" s="177" t="s">
        <v>44</v>
      </c>
      <c r="E94" s="44"/>
      <c r="F94" s="49"/>
      <c r="G94" s="308"/>
      <c r="H94" s="295"/>
      <c r="I94" s="296"/>
      <c r="J94" s="292"/>
      <c r="K94" s="290"/>
    </row>
    <row r="95" spans="1:12" ht="12" customHeight="1" x14ac:dyDescent="0.25">
      <c r="A95" s="206" t="s">
        <v>16</v>
      </c>
      <c r="B95" s="326" t="s">
        <v>536</v>
      </c>
      <c r="C95" s="326"/>
      <c r="D95" s="177" t="s">
        <v>44</v>
      </c>
      <c r="E95" s="181"/>
      <c r="F95" s="49"/>
      <c r="G95" s="195"/>
      <c r="H95" s="63" t="s">
        <v>308</v>
      </c>
      <c r="I95" s="64"/>
      <c r="J95" s="7">
        <v>675</v>
      </c>
      <c r="K95" s="161">
        <f>SUM(G95*J95)</f>
        <v>0</v>
      </c>
    </row>
    <row r="96" spans="1:12" ht="12" customHeight="1" x14ac:dyDescent="0.25">
      <c r="A96" s="206" t="s">
        <v>16</v>
      </c>
      <c r="B96" s="326" t="s">
        <v>537</v>
      </c>
      <c r="C96" s="326"/>
      <c r="D96" s="177" t="s">
        <v>44</v>
      </c>
      <c r="E96" s="181"/>
      <c r="F96" s="49"/>
      <c r="G96" s="195"/>
      <c r="H96" s="52" t="s">
        <v>309</v>
      </c>
      <c r="I96" s="43"/>
      <c r="J96" s="7">
        <v>195</v>
      </c>
      <c r="K96" s="161">
        <f t="shared" ref="K96:K102" si="9">SUM(G96*J96)</f>
        <v>0</v>
      </c>
    </row>
    <row r="97" spans="1:11" ht="12" customHeight="1" x14ac:dyDescent="0.25">
      <c r="A97" s="168"/>
      <c r="B97" s="52" t="s">
        <v>151</v>
      </c>
      <c r="C97" s="48"/>
      <c r="D97" s="7">
        <v>225</v>
      </c>
      <c r="E97" s="44">
        <f>SUM(A97*D97)</f>
        <v>0</v>
      </c>
      <c r="F97" s="49"/>
      <c r="G97" s="195"/>
      <c r="H97" s="52" t="s">
        <v>310</v>
      </c>
      <c r="I97" s="43"/>
      <c r="J97" s="7">
        <v>395</v>
      </c>
      <c r="K97" s="161">
        <f t="shared" si="9"/>
        <v>0</v>
      </c>
    </row>
    <row r="98" spans="1:11" ht="12" customHeight="1" x14ac:dyDescent="0.25">
      <c r="A98" s="168"/>
      <c r="B98" s="52" t="s">
        <v>152</v>
      </c>
      <c r="C98" s="43"/>
      <c r="D98" s="51">
        <v>185</v>
      </c>
      <c r="E98" s="44">
        <f t="shared" ref="E98:E105" si="10">SUM(A98*D98)</f>
        <v>0</v>
      </c>
      <c r="F98" s="49"/>
      <c r="G98" s="195"/>
      <c r="H98" s="13" t="s">
        <v>311</v>
      </c>
      <c r="I98" s="64"/>
      <c r="J98" s="7">
        <v>495</v>
      </c>
      <c r="K98" s="161">
        <f t="shared" si="9"/>
        <v>0</v>
      </c>
    </row>
    <row r="99" spans="1:11" s="21" customFormat="1" ht="12" customHeight="1" x14ac:dyDescent="0.2">
      <c r="A99" s="168"/>
      <c r="B99" s="52" t="s">
        <v>153</v>
      </c>
      <c r="C99" s="43"/>
      <c r="D99" s="51">
        <v>225</v>
      </c>
      <c r="E99" s="44">
        <f t="shared" si="10"/>
        <v>0</v>
      </c>
      <c r="G99" s="195"/>
      <c r="H99" s="55" t="s">
        <v>312</v>
      </c>
      <c r="I99" s="43"/>
      <c r="J99" s="7">
        <v>400</v>
      </c>
      <c r="K99" s="161">
        <f t="shared" si="9"/>
        <v>0</v>
      </c>
    </row>
    <row r="100" spans="1:11" s="21" customFormat="1" ht="12" customHeight="1" x14ac:dyDescent="0.2">
      <c r="A100" s="168"/>
      <c r="B100" s="52" t="s">
        <v>154</v>
      </c>
      <c r="C100" s="43"/>
      <c r="D100" s="51">
        <v>65</v>
      </c>
      <c r="E100" s="44">
        <f t="shared" si="10"/>
        <v>0</v>
      </c>
      <c r="G100" s="195"/>
      <c r="H100" s="48" t="s">
        <v>313</v>
      </c>
      <c r="I100" s="48"/>
      <c r="J100" s="7">
        <v>400</v>
      </c>
      <c r="K100" s="161">
        <f t="shared" si="9"/>
        <v>0</v>
      </c>
    </row>
    <row r="101" spans="1:11" ht="12" customHeight="1" x14ac:dyDescent="0.25">
      <c r="A101" s="168"/>
      <c r="B101" s="52" t="s">
        <v>155</v>
      </c>
      <c r="C101" s="43"/>
      <c r="D101" s="51">
        <v>125</v>
      </c>
      <c r="E101" s="44">
        <f t="shared" si="10"/>
        <v>0</v>
      </c>
      <c r="F101" s="49"/>
      <c r="G101" s="195"/>
      <c r="H101" s="52" t="s">
        <v>314</v>
      </c>
      <c r="I101" s="43"/>
      <c r="J101" s="7">
        <v>25</v>
      </c>
      <c r="K101" s="161">
        <f t="shared" si="9"/>
        <v>0</v>
      </c>
    </row>
    <row r="102" spans="1:11" ht="12" customHeight="1" x14ac:dyDescent="0.25">
      <c r="A102" s="168"/>
      <c r="B102" s="52" t="s">
        <v>156</v>
      </c>
      <c r="C102" s="43"/>
      <c r="D102" s="51">
        <v>225</v>
      </c>
      <c r="E102" s="44">
        <f t="shared" si="10"/>
        <v>0</v>
      </c>
      <c r="F102" s="49"/>
      <c r="G102" s="195"/>
      <c r="H102" s="52" t="s">
        <v>315</v>
      </c>
      <c r="I102" s="48"/>
      <c r="J102" s="7">
        <v>15</v>
      </c>
      <c r="K102" s="161">
        <f t="shared" si="9"/>
        <v>0</v>
      </c>
    </row>
    <row r="103" spans="1:11" ht="12" customHeight="1" x14ac:dyDescent="0.25">
      <c r="A103" s="168"/>
      <c r="B103" s="52" t="s">
        <v>157</v>
      </c>
      <c r="C103" s="43"/>
      <c r="D103" s="51">
        <v>125</v>
      </c>
      <c r="E103" s="44">
        <f t="shared" si="10"/>
        <v>0</v>
      </c>
      <c r="F103" s="49"/>
      <c r="G103" s="307"/>
      <c r="H103" s="374" t="s">
        <v>316</v>
      </c>
      <c r="I103" s="294"/>
      <c r="J103" s="287">
        <v>6</v>
      </c>
      <c r="K103" s="289">
        <f>SUM(G104*J104)</f>
        <v>0</v>
      </c>
    </row>
    <row r="104" spans="1:11" ht="12" customHeight="1" x14ac:dyDescent="0.25">
      <c r="A104" s="210"/>
      <c r="B104" s="67" t="s">
        <v>158</v>
      </c>
      <c r="C104" s="74"/>
      <c r="D104" s="144">
        <v>450</v>
      </c>
      <c r="E104" s="44">
        <f t="shared" si="10"/>
        <v>0</v>
      </c>
      <c r="F104" s="49"/>
      <c r="G104" s="308"/>
      <c r="H104" s="295"/>
      <c r="I104" s="296"/>
      <c r="J104" s="292"/>
      <c r="K104" s="290"/>
    </row>
    <row r="105" spans="1:11" ht="12" customHeight="1" x14ac:dyDescent="0.25">
      <c r="A105" s="169"/>
      <c r="B105" s="52" t="s">
        <v>159</v>
      </c>
      <c r="C105" s="43"/>
      <c r="D105" s="51">
        <v>500</v>
      </c>
      <c r="E105" s="44">
        <f t="shared" si="10"/>
        <v>0</v>
      </c>
      <c r="F105" s="49"/>
      <c r="G105" s="306"/>
      <c r="H105" s="293" t="s">
        <v>317</v>
      </c>
      <c r="I105" s="294"/>
      <c r="J105" s="287">
        <v>25</v>
      </c>
      <c r="K105" s="289">
        <f>SUM(G106*J106)</f>
        <v>0</v>
      </c>
    </row>
    <row r="106" spans="1:11" ht="12" customHeight="1" x14ac:dyDescent="0.25">
      <c r="A106" s="168"/>
      <c r="B106" s="52" t="s">
        <v>171</v>
      </c>
      <c r="C106" s="48"/>
      <c r="D106" s="7">
        <v>695</v>
      </c>
      <c r="E106" s="44">
        <f>SUM(A106*D106)</f>
        <v>0</v>
      </c>
      <c r="F106" s="49"/>
      <c r="G106" s="306"/>
      <c r="H106" s="295"/>
      <c r="I106" s="296"/>
      <c r="J106" s="292"/>
      <c r="K106" s="290"/>
    </row>
    <row r="107" spans="1:11" ht="12" customHeight="1" x14ac:dyDescent="0.25">
      <c r="A107" s="330"/>
      <c r="B107" s="293" t="s">
        <v>160</v>
      </c>
      <c r="C107" s="294"/>
      <c r="D107" s="287">
        <v>1295</v>
      </c>
      <c r="E107" s="315">
        <f>SUM(A108*D108)</f>
        <v>0</v>
      </c>
      <c r="F107" s="49"/>
      <c r="G107" s="307"/>
      <c r="H107" s="293" t="s">
        <v>318</v>
      </c>
      <c r="I107" s="294"/>
      <c r="J107" s="315">
        <v>15</v>
      </c>
      <c r="K107" s="289">
        <f>SUM(G109*J109)</f>
        <v>0</v>
      </c>
    </row>
    <row r="108" spans="1:11" ht="12" customHeight="1" x14ac:dyDescent="0.25">
      <c r="A108" s="331"/>
      <c r="B108" s="295"/>
      <c r="C108" s="296"/>
      <c r="D108" s="292"/>
      <c r="E108" s="316">
        <f t="shared" ref="E108:E112" si="11">SUM(A108*D108)</f>
        <v>0</v>
      </c>
      <c r="F108" s="49"/>
      <c r="G108" s="298"/>
      <c r="H108" s="398"/>
      <c r="I108" s="399"/>
      <c r="J108" s="317"/>
      <c r="K108" s="300"/>
    </row>
    <row r="109" spans="1:11" ht="12" customHeight="1" x14ac:dyDescent="0.25">
      <c r="A109" s="318"/>
      <c r="B109" s="314" t="s">
        <v>172</v>
      </c>
      <c r="C109" s="294"/>
      <c r="D109" s="287">
        <v>1450</v>
      </c>
      <c r="E109" s="315">
        <f>SUM(A110*D110)</f>
        <v>0</v>
      </c>
      <c r="F109" s="49"/>
      <c r="G109" s="308"/>
      <c r="H109" s="295"/>
      <c r="I109" s="296"/>
      <c r="J109" s="288"/>
      <c r="K109" s="290"/>
    </row>
    <row r="110" spans="1:11" ht="12" customHeight="1" x14ac:dyDescent="0.25">
      <c r="A110" s="292"/>
      <c r="B110" s="295"/>
      <c r="C110" s="296"/>
      <c r="D110" s="292"/>
      <c r="E110" s="316">
        <f t="shared" si="11"/>
        <v>0</v>
      </c>
      <c r="F110" s="49"/>
      <c r="G110" s="195"/>
      <c r="H110" s="52" t="s">
        <v>319</v>
      </c>
      <c r="I110" s="43"/>
      <c r="J110" s="51">
        <v>350</v>
      </c>
      <c r="K110" s="161">
        <f>SUM(G110*J110)</f>
        <v>0</v>
      </c>
    </row>
    <row r="111" spans="1:11" ht="12" customHeight="1" x14ac:dyDescent="0.25">
      <c r="A111" s="318"/>
      <c r="B111" s="314" t="s">
        <v>173</v>
      </c>
      <c r="C111" s="294"/>
      <c r="D111" s="287">
        <v>400</v>
      </c>
      <c r="E111" s="315">
        <f>SUM(A112*D112)</f>
        <v>0</v>
      </c>
      <c r="F111" s="49"/>
      <c r="G111" s="195"/>
      <c r="H111" s="52" t="s">
        <v>320</v>
      </c>
      <c r="I111" s="43"/>
      <c r="J111" s="51">
        <v>725</v>
      </c>
      <c r="K111" s="161">
        <f>SUM(G111*J111)</f>
        <v>0</v>
      </c>
    </row>
    <row r="112" spans="1:11" ht="12" customHeight="1" x14ac:dyDescent="0.25">
      <c r="A112" s="292"/>
      <c r="B112" s="295"/>
      <c r="C112" s="296"/>
      <c r="D112" s="292"/>
      <c r="E112" s="316">
        <f t="shared" si="11"/>
        <v>0</v>
      </c>
      <c r="F112" s="49"/>
      <c r="G112" s="195"/>
      <c r="H112" s="52" t="s">
        <v>321</v>
      </c>
      <c r="I112" s="43"/>
      <c r="J112" s="51">
        <v>325</v>
      </c>
      <c r="K112" s="161">
        <f t="shared" ref="K112:K117" si="12">SUM(G112*J112)</f>
        <v>0</v>
      </c>
    </row>
    <row r="113" spans="1:11" ht="12" customHeight="1" x14ac:dyDescent="0.25">
      <c r="A113" s="150"/>
      <c r="B113" s="52" t="s">
        <v>161</v>
      </c>
      <c r="C113" s="48"/>
      <c r="D113" s="51">
        <v>575</v>
      </c>
      <c r="E113" s="44">
        <f>SUM(A113*D113)</f>
        <v>0</v>
      </c>
      <c r="F113" s="49"/>
      <c r="G113" s="195"/>
      <c r="H113" s="52" t="s">
        <v>322</v>
      </c>
      <c r="I113" s="43"/>
      <c r="J113" s="51">
        <v>300</v>
      </c>
      <c r="K113" s="161">
        <f t="shared" si="12"/>
        <v>0</v>
      </c>
    </row>
    <row r="114" spans="1:11" ht="12" customHeight="1" x14ac:dyDescent="0.25">
      <c r="A114" s="147"/>
      <c r="B114" s="52" t="s">
        <v>162</v>
      </c>
      <c r="C114" s="48"/>
      <c r="D114" s="51">
        <v>695</v>
      </c>
      <c r="E114" s="44">
        <f t="shared" ref="E114:E118" si="13">SUM(A114*D114)</f>
        <v>0</v>
      </c>
      <c r="F114" s="49"/>
      <c r="G114" s="195"/>
      <c r="H114" s="235" t="s">
        <v>323</v>
      </c>
      <c r="I114" s="152"/>
      <c r="J114" s="51">
        <v>475</v>
      </c>
      <c r="K114" s="161">
        <f t="shared" si="12"/>
        <v>0</v>
      </c>
    </row>
    <row r="115" spans="1:11" ht="12" customHeight="1" x14ac:dyDescent="0.25">
      <c r="A115" s="169"/>
      <c r="B115" s="52" t="s">
        <v>163</v>
      </c>
      <c r="C115" s="43"/>
      <c r="D115" s="51">
        <v>135</v>
      </c>
      <c r="E115" s="44">
        <f t="shared" si="13"/>
        <v>0</v>
      </c>
      <c r="F115" s="49"/>
      <c r="G115" s="195"/>
      <c r="H115" s="21" t="s">
        <v>324</v>
      </c>
      <c r="I115" s="49"/>
      <c r="J115" s="51">
        <v>925</v>
      </c>
      <c r="K115" s="161">
        <f t="shared" si="12"/>
        <v>0</v>
      </c>
    </row>
    <row r="116" spans="1:11" ht="12" customHeight="1" x14ac:dyDescent="0.25">
      <c r="A116" s="168"/>
      <c r="B116" s="52" t="s">
        <v>164</v>
      </c>
      <c r="C116" s="43"/>
      <c r="D116" s="51">
        <v>250</v>
      </c>
      <c r="E116" s="44">
        <f t="shared" si="13"/>
        <v>0</v>
      </c>
      <c r="F116" s="49"/>
      <c r="G116" s="195"/>
      <c r="H116" s="52" t="s">
        <v>325</v>
      </c>
      <c r="I116" s="48"/>
      <c r="J116" s="7">
        <v>200</v>
      </c>
      <c r="K116" s="161">
        <f t="shared" si="12"/>
        <v>0</v>
      </c>
    </row>
    <row r="117" spans="1:11" ht="12" customHeight="1" x14ac:dyDescent="0.25">
      <c r="A117" s="322"/>
      <c r="B117" s="293" t="s">
        <v>165</v>
      </c>
      <c r="C117" s="294"/>
      <c r="D117" s="299">
        <v>250</v>
      </c>
      <c r="E117" s="315">
        <f>SUM(A118*D118)</f>
        <v>0</v>
      </c>
      <c r="F117" s="49"/>
      <c r="G117" s="195"/>
      <c r="H117" s="52" t="s">
        <v>326</v>
      </c>
      <c r="I117" s="48"/>
      <c r="J117" s="7">
        <v>400</v>
      </c>
      <c r="K117" s="161">
        <f t="shared" si="12"/>
        <v>0</v>
      </c>
    </row>
    <row r="118" spans="1:11" ht="12" customHeight="1" x14ac:dyDescent="0.25">
      <c r="A118" s="292"/>
      <c r="B118" s="295"/>
      <c r="C118" s="296"/>
      <c r="D118" s="292"/>
      <c r="E118" s="316">
        <f t="shared" si="13"/>
        <v>0</v>
      </c>
      <c r="F118" s="49"/>
      <c r="G118" s="306"/>
      <c r="H118" s="293" t="s">
        <v>327</v>
      </c>
      <c r="I118" s="294"/>
      <c r="J118" s="287">
        <v>200</v>
      </c>
      <c r="K118" s="289">
        <f>SUM(G119*J119)</f>
        <v>0</v>
      </c>
    </row>
    <row r="119" spans="1:11" ht="12" customHeight="1" x14ac:dyDescent="0.25">
      <c r="A119" s="169"/>
      <c r="B119" s="52" t="s">
        <v>166</v>
      </c>
      <c r="C119" s="43"/>
      <c r="D119" s="51">
        <v>350</v>
      </c>
      <c r="E119" s="44">
        <f>SUM(A119*D119)</f>
        <v>0</v>
      </c>
      <c r="F119" s="49"/>
      <c r="G119" s="306"/>
      <c r="H119" s="295"/>
      <c r="I119" s="296"/>
      <c r="J119" s="292"/>
      <c r="K119" s="290"/>
    </row>
    <row r="120" spans="1:11" ht="12" customHeight="1" x14ac:dyDescent="0.25">
      <c r="A120" s="396"/>
      <c r="B120" s="293" t="s">
        <v>167</v>
      </c>
      <c r="C120" s="294"/>
      <c r="D120" s="299">
        <v>425</v>
      </c>
      <c r="E120" s="315">
        <f>SUM(A121*D121)</f>
        <v>0</v>
      </c>
      <c r="F120" s="49"/>
      <c r="G120" s="195"/>
      <c r="H120" s="52" t="s">
        <v>328</v>
      </c>
      <c r="I120" s="48"/>
      <c r="J120" s="7">
        <v>995</v>
      </c>
      <c r="K120" s="161">
        <f>SUM(G120*J120)</f>
        <v>0</v>
      </c>
    </row>
    <row r="121" spans="1:11" ht="12" customHeight="1" x14ac:dyDescent="0.25">
      <c r="A121" s="397"/>
      <c r="B121" s="295"/>
      <c r="C121" s="296"/>
      <c r="D121" s="292"/>
      <c r="E121" s="316">
        <f t="shared" ref="E121:E132" si="14">SUM(A121*D121)</f>
        <v>0</v>
      </c>
      <c r="F121" s="49"/>
      <c r="G121" s="195"/>
      <c r="H121" s="63" t="s">
        <v>329</v>
      </c>
      <c r="I121" s="64"/>
      <c r="J121" s="7">
        <v>995</v>
      </c>
      <c r="K121" s="161">
        <f t="shared" ref="K121:K123" si="15">SUM(G121*J121)</f>
        <v>0</v>
      </c>
    </row>
    <row r="122" spans="1:11" ht="12" customHeight="1" x14ac:dyDescent="0.25">
      <c r="A122" s="168"/>
      <c r="B122" s="52" t="s">
        <v>168</v>
      </c>
      <c r="C122" s="43"/>
      <c r="D122" s="51">
        <v>495</v>
      </c>
      <c r="E122" s="44">
        <f t="shared" si="14"/>
        <v>0</v>
      </c>
      <c r="F122" s="49"/>
      <c r="G122" s="195"/>
      <c r="H122" s="52" t="s">
        <v>330</v>
      </c>
      <c r="I122" s="64"/>
      <c r="J122" s="7">
        <v>995</v>
      </c>
      <c r="K122" s="161">
        <f t="shared" si="15"/>
        <v>0</v>
      </c>
    </row>
    <row r="123" spans="1:11" ht="12" customHeight="1" x14ac:dyDescent="0.25">
      <c r="A123" s="169"/>
      <c r="B123" s="52" t="s">
        <v>169</v>
      </c>
      <c r="C123" s="43"/>
      <c r="D123" s="51">
        <v>285</v>
      </c>
      <c r="E123" s="44">
        <f t="shared" si="14"/>
        <v>0</v>
      </c>
      <c r="F123" s="49"/>
      <c r="G123" s="195"/>
      <c r="H123" s="19" t="s">
        <v>556</v>
      </c>
      <c r="I123" s="43"/>
      <c r="J123" s="7">
        <v>100</v>
      </c>
      <c r="K123" s="161">
        <f t="shared" si="15"/>
        <v>0</v>
      </c>
    </row>
    <row r="124" spans="1:11" ht="12" customHeight="1" x14ac:dyDescent="0.25">
      <c r="A124" s="168"/>
      <c r="B124" s="52" t="s">
        <v>170</v>
      </c>
      <c r="C124" s="43"/>
      <c r="D124" s="51">
        <v>125</v>
      </c>
      <c r="E124" s="44">
        <f t="shared" si="14"/>
        <v>0</v>
      </c>
      <c r="F124" s="49"/>
      <c r="G124" s="307"/>
      <c r="H124" s="309" t="s">
        <v>331</v>
      </c>
      <c r="I124" s="294"/>
      <c r="J124" s="287">
        <v>150</v>
      </c>
      <c r="K124" s="289">
        <f>SUM(G125*J125)</f>
        <v>0</v>
      </c>
    </row>
    <row r="125" spans="1:11" ht="12" customHeight="1" x14ac:dyDescent="0.25">
      <c r="A125" s="168"/>
      <c r="B125" s="52" t="s">
        <v>174</v>
      </c>
      <c r="C125" s="43"/>
      <c r="D125" s="51">
        <v>1995</v>
      </c>
      <c r="E125" s="44">
        <f t="shared" si="14"/>
        <v>0</v>
      </c>
      <c r="F125" s="49"/>
      <c r="G125" s="308"/>
      <c r="H125" s="295"/>
      <c r="I125" s="296"/>
      <c r="J125" s="292"/>
      <c r="K125" s="290"/>
    </row>
    <row r="126" spans="1:11" s="21" customFormat="1" ht="12" customHeight="1" x14ac:dyDescent="0.2">
      <c r="A126" s="168"/>
      <c r="B126" s="52" t="s">
        <v>175</v>
      </c>
      <c r="C126" s="43"/>
      <c r="D126" s="51">
        <v>995</v>
      </c>
      <c r="E126" s="44">
        <f t="shared" si="14"/>
        <v>0</v>
      </c>
      <c r="G126" s="195"/>
      <c r="H126" s="48" t="s">
        <v>332</v>
      </c>
      <c r="I126" s="43"/>
      <c r="J126" s="7">
        <v>25</v>
      </c>
      <c r="K126" s="161">
        <f>SUM(G126*J126)</f>
        <v>0</v>
      </c>
    </row>
    <row r="127" spans="1:11" s="21" customFormat="1" ht="12" customHeight="1" x14ac:dyDescent="0.25">
      <c r="A127" s="169"/>
      <c r="B127" s="52" t="s">
        <v>176</v>
      </c>
      <c r="C127" s="43"/>
      <c r="D127" s="51">
        <v>925</v>
      </c>
      <c r="E127" s="44">
        <f t="shared" si="14"/>
        <v>0</v>
      </c>
      <c r="G127" s="195"/>
      <c r="H127" s="305" t="s">
        <v>548</v>
      </c>
      <c r="I127" s="272"/>
      <c r="J127" s="7">
        <v>100</v>
      </c>
      <c r="K127" s="161">
        <f>SUM(G127*J127)</f>
        <v>0</v>
      </c>
    </row>
    <row r="128" spans="1:11" s="21" customFormat="1" ht="12" customHeight="1" x14ac:dyDescent="0.2">
      <c r="A128" s="168"/>
      <c r="B128" s="52" t="s">
        <v>177</v>
      </c>
      <c r="C128" s="43"/>
      <c r="D128" s="51">
        <v>725</v>
      </c>
      <c r="E128" s="44">
        <f t="shared" si="14"/>
        <v>0</v>
      </c>
      <c r="G128" s="405" t="s">
        <v>223</v>
      </c>
      <c r="H128" s="49"/>
      <c r="I128" s="49"/>
      <c r="J128" s="53"/>
      <c r="K128" s="161"/>
    </row>
    <row r="129" spans="1:11" s="21" customFormat="1" ht="12" customHeight="1" x14ac:dyDescent="0.2">
      <c r="A129" s="318"/>
      <c r="B129" s="293" t="s">
        <v>178</v>
      </c>
      <c r="C129" s="294"/>
      <c r="D129" s="299">
        <v>550</v>
      </c>
      <c r="E129" s="315">
        <f>SUM(A130*D130)</f>
        <v>0</v>
      </c>
      <c r="G129" s="195" t="s">
        <v>16</v>
      </c>
      <c r="H129" s="19" t="s">
        <v>475</v>
      </c>
      <c r="I129" s="48"/>
      <c r="J129" s="47" t="s">
        <v>44</v>
      </c>
      <c r="K129" s="161"/>
    </row>
    <row r="130" spans="1:11" ht="11.25" customHeight="1" x14ac:dyDescent="0.25">
      <c r="A130" s="292"/>
      <c r="B130" s="295"/>
      <c r="C130" s="296"/>
      <c r="D130" s="292"/>
      <c r="E130" s="316">
        <f t="shared" si="14"/>
        <v>0</v>
      </c>
      <c r="F130" s="49"/>
      <c r="G130" s="195" t="s">
        <v>16</v>
      </c>
      <c r="H130" s="174" t="s">
        <v>476</v>
      </c>
      <c r="I130" s="160"/>
      <c r="J130" s="47" t="s">
        <v>44</v>
      </c>
      <c r="K130" s="161"/>
    </row>
    <row r="131" spans="1:11" ht="12.75" customHeight="1" x14ac:dyDescent="0.25">
      <c r="A131" s="334"/>
      <c r="B131" s="293" t="s">
        <v>183</v>
      </c>
      <c r="C131" s="294"/>
      <c r="D131" s="299">
        <v>395</v>
      </c>
      <c r="E131" s="315">
        <f>SUM(A132*D132)</f>
        <v>0</v>
      </c>
      <c r="F131" s="49"/>
      <c r="G131" s="195" t="s">
        <v>16</v>
      </c>
      <c r="H131" s="170" t="s">
        <v>477</v>
      </c>
      <c r="I131" s="153"/>
      <c r="J131" s="47" t="s">
        <v>44</v>
      </c>
      <c r="K131" s="161"/>
    </row>
    <row r="132" spans="1:11" ht="12" customHeight="1" x14ac:dyDescent="0.25">
      <c r="A132" s="335"/>
      <c r="B132" s="295"/>
      <c r="C132" s="296"/>
      <c r="D132" s="292"/>
      <c r="E132" s="316">
        <f t="shared" si="14"/>
        <v>0</v>
      </c>
      <c r="F132" s="49"/>
      <c r="G132" s="195" t="s">
        <v>16</v>
      </c>
      <c r="H132" s="173" t="s">
        <v>478</v>
      </c>
      <c r="I132" s="176"/>
      <c r="J132" s="47" t="s">
        <v>44</v>
      </c>
      <c r="K132" s="161"/>
    </row>
    <row r="133" spans="1:11" ht="12" customHeight="1" x14ac:dyDescent="0.25">
      <c r="A133" s="334"/>
      <c r="B133" s="314" t="s">
        <v>184</v>
      </c>
      <c r="C133" s="294"/>
      <c r="D133" s="287">
        <v>1150</v>
      </c>
      <c r="E133" s="315">
        <f>SUM(A134*D134)</f>
        <v>0</v>
      </c>
      <c r="F133" s="49"/>
      <c r="G133" s="195" t="s">
        <v>16</v>
      </c>
      <c r="H133" s="303" t="s">
        <v>479</v>
      </c>
      <c r="I133" s="304"/>
      <c r="J133" s="47" t="s">
        <v>44</v>
      </c>
      <c r="K133" s="161"/>
    </row>
    <row r="134" spans="1:11" ht="12" customHeight="1" x14ac:dyDescent="0.25">
      <c r="A134" s="335"/>
      <c r="B134" s="295"/>
      <c r="C134" s="296"/>
      <c r="D134" s="292"/>
      <c r="E134" s="316"/>
      <c r="F134" s="49"/>
      <c r="G134" s="195" t="s">
        <v>16</v>
      </c>
      <c r="H134" s="303" t="s">
        <v>480</v>
      </c>
      <c r="I134" s="304"/>
      <c r="J134" s="47" t="s">
        <v>44</v>
      </c>
      <c r="K134" s="161"/>
    </row>
    <row r="135" spans="1:11" ht="12" customHeight="1" x14ac:dyDescent="0.25">
      <c r="A135" s="334"/>
      <c r="B135" s="293" t="s">
        <v>179</v>
      </c>
      <c r="C135" s="294"/>
      <c r="D135" s="299">
        <v>350</v>
      </c>
      <c r="E135" s="289">
        <f>SUM(A136*D136)</f>
        <v>0</v>
      </c>
      <c r="F135" s="49"/>
      <c r="G135" s="195"/>
      <c r="H135" s="170" t="s">
        <v>509</v>
      </c>
      <c r="I135" s="182"/>
      <c r="J135" s="47" t="s">
        <v>44</v>
      </c>
      <c r="K135" s="161"/>
    </row>
    <row r="136" spans="1:11" ht="12" customHeight="1" x14ac:dyDescent="0.25">
      <c r="A136" s="335"/>
      <c r="B136" s="295"/>
      <c r="C136" s="296"/>
      <c r="D136" s="292"/>
      <c r="E136" s="290">
        <f t="shared" ref="E136:E148" si="16">SUM(A136*D136)</f>
        <v>0</v>
      </c>
      <c r="F136" s="49"/>
      <c r="G136" s="195" t="s">
        <v>16</v>
      </c>
      <c r="H136" s="170" t="s">
        <v>510</v>
      </c>
      <c r="I136" s="182"/>
      <c r="J136" s="47" t="s">
        <v>44</v>
      </c>
      <c r="K136" s="161"/>
    </row>
    <row r="137" spans="1:11" ht="12" customHeight="1" x14ac:dyDescent="0.25">
      <c r="A137" s="169"/>
      <c r="B137" s="235" t="s">
        <v>180</v>
      </c>
      <c r="C137" s="236"/>
      <c r="D137" s="51">
        <v>385</v>
      </c>
      <c r="E137" s="44">
        <f t="shared" si="16"/>
        <v>0</v>
      </c>
      <c r="F137" s="49"/>
      <c r="G137" s="195" t="s">
        <v>16</v>
      </c>
      <c r="H137" s="170" t="s">
        <v>511</v>
      </c>
      <c r="I137" s="182"/>
      <c r="J137" s="47" t="s">
        <v>44</v>
      </c>
      <c r="K137" s="161"/>
    </row>
    <row r="138" spans="1:11" ht="12" customHeight="1" x14ac:dyDescent="0.25">
      <c r="A138" s="169"/>
      <c r="B138" s="42" t="s">
        <v>181</v>
      </c>
      <c r="C138" s="43"/>
      <c r="D138" s="51">
        <v>225</v>
      </c>
      <c r="E138" s="44">
        <f t="shared" si="16"/>
        <v>0</v>
      </c>
      <c r="F138" s="49"/>
      <c r="G138" s="195" t="s">
        <v>16</v>
      </c>
      <c r="H138" s="170" t="s">
        <v>512</v>
      </c>
      <c r="I138" s="182"/>
      <c r="J138" s="47" t="s">
        <v>44</v>
      </c>
      <c r="K138" s="161"/>
    </row>
    <row r="139" spans="1:11" ht="12" customHeight="1" x14ac:dyDescent="0.25">
      <c r="A139" s="169"/>
      <c r="B139" s="52" t="s">
        <v>182</v>
      </c>
      <c r="C139" s="43"/>
      <c r="D139" s="51">
        <v>525</v>
      </c>
      <c r="E139" s="44">
        <f t="shared" si="16"/>
        <v>0</v>
      </c>
      <c r="F139" s="49"/>
      <c r="G139" s="195" t="s">
        <v>16</v>
      </c>
      <c r="H139" s="170" t="s">
        <v>517</v>
      </c>
      <c r="I139" s="182"/>
      <c r="J139" s="47" t="s">
        <v>44</v>
      </c>
      <c r="K139" s="161"/>
    </row>
    <row r="140" spans="1:11" ht="12" customHeight="1" x14ac:dyDescent="0.25">
      <c r="A140" s="211"/>
      <c r="B140" s="235" t="s">
        <v>185</v>
      </c>
      <c r="C140" s="236"/>
      <c r="D140" s="44">
        <v>600</v>
      </c>
      <c r="E140" s="44">
        <f t="shared" si="16"/>
        <v>0</v>
      </c>
      <c r="F140" s="49"/>
      <c r="G140" s="195" t="s">
        <v>16</v>
      </c>
      <c r="H140" s="170" t="s">
        <v>518</v>
      </c>
      <c r="I140" s="182"/>
      <c r="J140" s="47" t="s">
        <v>44</v>
      </c>
      <c r="K140" s="161"/>
    </row>
    <row r="141" spans="1:11" ht="12" customHeight="1" x14ac:dyDescent="0.25">
      <c r="A141" s="211"/>
      <c r="B141" s="333" t="s">
        <v>186</v>
      </c>
      <c r="C141" s="304"/>
      <c r="D141" s="58">
        <v>125</v>
      </c>
      <c r="E141" s="44">
        <f t="shared" si="16"/>
        <v>0</v>
      </c>
      <c r="F141" s="49"/>
      <c r="G141" s="195" t="s">
        <v>16</v>
      </c>
      <c r="H141" s="170" t="s">
        <v>513</v>
      </c>
      <c r="I141" s="182"/>
      <c r="J141" s="47" t="s">
        <v>44</v>
      </c>
      <c r="K141" s="161"/>
    </row>
    <row r="142" spans="1:11" ht="12" customHeight="1" x14ac:dyDescent="0.25">
      <c r="A142" s="211"/>
      <c r="B142" s="256" t="s">
        <v>187</v>
      </c>
      <c r="C142" s="236"/>
      <c r="D142" s="44">
        <v>1195</v>
      </c>
      <c r="E142" s="44">
        <f t="shared" si="16"/>
        <v>0</v>
      </c>
      <c r="F142" s="49"/>
      <c r="G142" s="195" t="s">
        <v>16</v>
      </c>
      <c r="H142" s="170" t="s">
        <v>514</v>
      </c>
      <c r="I142" s="182"/>
      <c r="J142" s="47" t="s">
        <v>44</v>
      </c>
      <c r="K142" s="161"/>
    </row>
    <row r="143" spans="1:11" ht="12" customHeight="1" x14ac:dyDescent="0.25">
      <c r="A143" s="211"/>
      <c r="B143" s="333" t="s">
        <v>188</v>
      </c>
      <c r="C143" s="304"/>
      <c r="D143" s="44">
        <v>100</v>
      </c>
      <c r="E143" s="44">
        <f t="shared" si="16"/>
        <v>0</v>
      </c>
      <c r="F143" s="49"/>
      <c r="G143" s="195" t="s">
        <v>16</v>
      </c>
      <c r="H143" s="170" t="s">
        <v>515</v>
      </c>
      <c r="I143" s="182"/>
      <c r="J143" s="47" t="s">
        <v>44</v>
      </c>
      <c r="K143" s="161"/>
    </row>
    <row r="144" spans="1:11" ht="12" customHeight="1" x14ac:dyDescent="0.25">
      <c r="A144" s="211"/>
      <c r="B144" s="333" t="s">
        <v>189</v>
      </c>
      <c r="C144" s="304"/>
      <c r="D144" s="44">
        <v>15</v>
      </c>
      <c r="E144" s="44">
        <f t="shared" si="16"/>
        <v>0</v>
      </c>
      <c r="F144" s="49"/>
      <c r="G144" s="195" t="s">
        <v>16</v>
      </c>
      <c r="H144" s="170" t="s">
        <v>519</v>
      </c>
      <c r="I144" s="182"/>
      <c r="J144" s="47" t="s">
        <v>44</v>
      </c>
      <c r="K144" s="161"/>
    </row>
    <row r="145" spans="1:18" ht="12" customHeight="1" x14ac:dyDescent="0.25">
      <c r="A145" s="211"/>
      <c r="B145" s="333" t="s">
        <v>190</v>
      </c>
      <c r="C145" s="304"/>
      <c r="D145" s="44">
        <v>595</v>
      </c>
      <c r="E145" s="44">
        <f t="shared" si="16"/>
        <v>0</v>
      </c>
      <c r="F145" s="49"/>
      <c r="G145" s="195" t="s">
        <v>16</v>
      </c>
      <c r="H145" s="170" t="s">
        <v>520</v>
      </c>
      <c r="I145" s="182"/>
      <c r="J145" s="47" t="s">
        <v>44</v>
      </c>
      <c r="K145" s="161"/>
    </row>
    <row r="146" spans="1:18" ht="12" customHeight="1" x14ac:dyDescent="0.25">
      <c r="A146" s="211"/>
      <c r="B146" s="235" t="s">
        <v>191</v>
      </c>
      <c r="C146" s="236"/>
      <c r="D146" s="44">
        <v>595</v>
      </c>
      <c r="E146" s="44">
        <f t="shared" si="16"/>
        <v>0</v>
      </c>
      <c r="F146" s="49"/>
      <c r="G146" s="195" t="s">
        <v>16</v>
      </c>
      <c r="H146" s="170" t="s">
        <v>516</v>
      </c>
      <c r="I146" s="182"/>
      <c r="J146" s="47" t="s">
        <v>44</v>
      </c>
      <c r="K146" s="161"/>
    </row>
    <row r="147" spans="1:18" ht="12" customHeight="1" x14ac:dyDescent="0.25">
      <c r="A147" s="211"/>
      <c r="B147" s="278" t="s">
        <v>569</v>
      </c>
      <c r="C147" s="278"/>
      <c r="D147" s="44">
        <v>100</v>
      </c>
      <c r="E147" s="44">
        <f t="shared" si="16"/>
        <v>0</v>
      </c>
      <c r="F147" s="49"/>
      <c r="G147" s="195"/>
      <c r="H147" s="52" t="s">
        <v>96</v>
      </c>
      <c r="I147" s="48"/>
      <c r="J147" s="51">
        <v>500</v>
      </c>
      <c r="K147" s="161">
        <f>SUM(G147*J147)</f>
        <v>0</v>
      </c>
      <c r="N147" s="79"/>
      <c r="O147" s="82"/>
      <c r="P147" s="82"/>
      <c r="Q147" s="140"/>
      <c r="R147" s="73"/>
    </row>
    <row r="148" spans="1:18" ht="12" customHeight="1" x14ac:dyDescent="0.25">
      <c r="A148" s="211"/>
      <c r="B148" s="244" t="s">
        <v>192</v>
      </c>
      <c r="C148" s="242"/>
      <c r="D148" s="44">
        <v>350</v>
      </c>
      <c r="E148" s="44">
        <f t="shared" si="16"/>
        <v>0</v>
      </c>
      <c r="F148" s="49"/>
      <c r="G148" s="195"/>
      <c r="H148" s="52" t="s">
        <v>98</v>
      </c>
      <c r="I148" s="48"/>
      <c r="J148" s="51">
        <v>500</v>
      </c>
      <c r="K148" s="161">
        <f t="shared" ref="K148:K156" si="17">SUM(G148*J148)</f>
        <v>0</v>
      </c>
      <c r="N148" s="70"/>
      <c r="O148" s="71"/>
      <c r="P148" s="71"/>
      <c r="Q148" s="141"/>
      <c r="R148" s="73"/>
    </row>
    <row r="149" spans="1:18" ht="12" customHeight="1" x14ac:dyDescent="0.25">
      <c r="A149" s="284" t="s">
        <v>83</v>
      </c>
      <c r="B149" s="285"/>
      <c r="C149" s="285"/>
      <c r="D149" s="285"/>
      <c r="E149" s="286"/>
      <c r="F149" s="49"/>
      <c r="G149" s="195"/>
      <c r="H149" s="63" t="s">
        <v>97</v>
      </c>
      <c r="I149" s="64"/>
      <c r="J149" s="51">
        <v>1250</v>
      </c>
      <c r="K149" s="161">
        <f t="shared" si="17"/>
        <v>0</v>
      </c>
      <c r="N149" s="70"/>
      <c r="O149" s="71"/>
      <c r="P149" s="71"/>
      <c r="Q149" s="141"/>
      <c r="R149" s="73"/>
    </row>
    <row r="150" spans="1:18" ht="12" customHeight="1" x14ac:dyDescent="0.25">
      <c r="A150" s="195" t="s">
        <v>16</v>
      </c>
      <c r="B150" s="278" t="s">
        <v>445</v>
      </c>
      <c r="C150" s="278"/>
      <c r="D150" s="47" t="s">
        <v>44</v>
      </c>
      <c r="E150" s="44"/>
      <c r="F150" s="49"/>
      <c r="G150" s="195"/>
      <c r="H150" s="52" t="s">
        <v>224</v>
      </c>
      <c r="I150" s="43"/>
      <c r="J150" s="51">
        <v>200</v>
      </c>
      <c r="K150" s="161">
        <f t="shared" si="17"/>
        <v>0</v>
      </c>
      <c r="N150" s="70"/>
      <c r="O150" s="71"/>
      <c r="P150" s="71"/>
      <c r="Q150" s="141"/>
      <c r="R150" s="73"/>
    </row>
    <row r="151" spans="1:18" ht="12" customHeight="1" x14ac:dyDescent="0.25">
      <c r="A151" s="195" t="s">
        <v>16</v>
      </c>
      <c r="B151" s="5" t="s">
        <v>435</v>
      </c>
      <c r="C151" s="186"/>
      <c r="D151" s="47" t="s">
        <v>44</v>
      </c>
      <c r="E151" s="181"/>
      <c r="F151" s="49"/>
      <c r="G151" s="195"/>
      <c r="H151" s="52" t="s">
        <v>225</v>
      </c>
      <c r="I151" s="43"/>
      <c r="J151" s="51">
        <v>675</v>
      </c>
      <c r="K151" s="161">
        <f t="shared" si="17"/>
        <v>0</v>
      </c>
      <c r="N151" s="70"/>
      <c r="O151" s="71"/>
      <c r="P151" s="71"/>
      <c r="Q151" s="141"/>
      <c r="R151" s="73"/>
    </row>
    <row r="152" spans="1:18" ht="12" customHeight="1" x14ac:dyDescent="0.25">
      <c r="A152" s="195" t="s">
        <v>16</v>
      </c>
      <c r="B152" s="5" t="s">
        <v>436</v>
      </c>
      <c r="C152" s="186"/>
      <c r="D152" s="47" t="s">
        <v>44</v>
      </c>
      <c r="E152" s="181"/>
      <c r="F152" s="49"/>
      <c r="G152" s="195"/>
      <c r="H152" s="65" t="s">
        <v>226</v>
      </c>
      <c r="I152" s="64"/>
      <c r="J152" s="51">
        <v>1200</v>
      </c>
      <c r="K152" s="161">
        <f t="shared" si="17"/>
        <v>0</v>
      </c>
      <c r="N152" s="70"/>
      <c r="O152" s="71"/>
      <c r="P152" s="71"/>
      <c r="Q152" s="141"/>
      <c r="R152" s="73"/>
    </row>
    <row r="153" spans="1:18" ht="12" customHeight="1" x14ac:dyDescent="0.25">
      <c r="A153" s="195" t="s">
        <v>16</v>
      </c>
      <c r="B153" s="5" t="s">
        <v>437</v>
      </c>
      <c r="C153" s="186"/>
      <c r="D153" s="47" t="s">
        <v>44</v>
      </c>
      <c r="E153" s="44"/>
      <c r="F153" s="49"/>
      <c r="G153" s="195"/>
      <c r="H153" s="52" t="s">
        <v>227</v>
      </c>
      <c r="I153" s="43"/>
      <c r="J153" s="51">
        <v>350</v>
      </c>
      <c r="K153" s="161">
        <f t="shared" si="17"/>
        <v>0</v>
      </c>
      <c r="N153" s="70"/>
      <c r="O153" s="71"/>
      <c r="P153" s="71"/>
      <c r="Q153" s="141"/>
      <c r="R153" s="73"/>
    </row>
    <row r="154" spans="1:18" ht="12" customHeight="1" x14ac:dyDescent="0.25">
      <c r="A154" s="168"/>
      <c r="B154" s="45" t="s">
        <v>84</v>
      </c>
      <c r="C154" s="45"/>
      <c r="D154" s="51">
        <v>18</v>
      </c>
      <c r="E154" s="44">
        <f t="shared" ref="E154:E160" si="18">SUM(A154*D154)</f>
        <v>0</v>
      </c>
      <c r="F154" s="49"/>
      <c r="G154" s="195"/>
      <c r="H154" s="52" t="s">
        <v>228</v>
      </c>
      <c r="I154" s="43"/>
      <c r="J154" s="51">
        <v>175</v>
      </c>
      <c r="K154" s="161">
        <f t="shared" si="17"/>
        <v>0</v>
      </c>
      <c r="N154" s="70"/>
      <c r="O154" s="71"/>
      <c r="P154" s="71"/>
      <c r="Q154" s="141"/>
      <c r="R154" s="73"/>
    </row>
    <row r="155" spans="1:18" ht="12" customHeight="1" x14ac:dyDescent="0.25">
      <c r="A155" s="168"/>
      <c r="B155" s="45" t="s">
        <v>85</v>
      </c>
      <c r="C155" s="45"/>
      <c r="D155" s="51">
        <v>34</v>
      </c>
      <c r="E155" s="44">
        <f t="shared" si="18"/>
        <v>0</v>
      </c>
      <c r="F155" s="49"/>
      <c r="G155" s="195"/>
      <c r="H155" s="48" t="s">
        <v>229</v>
      </c>
      <c r="I155" s="48"/>
      <c r="J155" s="51">
        <v>225</v>
      </c>
      <c r="K155" s="161">
        <f t="shared" si="17"/>
        <v>0</v>
      </c>
      <c r="N155" s="70"/>
      <c r="O155" s="71"/>
      <c r="P155" s="71"/>
      <c r="Q155" s="141"/>
      <c r="R155" s="73"/>
    </row>
    <row r="156" spans="1:18" ht="12" customHeight="1" x14ac:dyDescent="0.25">
      <c r="A156" s="168"/>
      <c r="B156" s="80" t="s">
        <v>86</v>
      </c>
      <c r="C156" s="46"/>
      <c r="D156" s="51">
        <v>352</v>
      </c>
      <c r="E156" s="44">
        <f t="shared" si="18"/>
        <v>0</v>
      </c>
      <c r="F156" s="49"/>
      <c r="G156" s="195"/>
      <c r="H156" s="19" t="s">
        <v>230</v>
      </c>
      <c r="I156" s="43"/>
      <c r="J156" s="7">
        <v>400</v>
      </c>
      <c r="K156" s="161">
        <f t="shared" si="17"/>
        <v>0</v>
      </c>
      <c r="N156" s="70"/>
      <c r="O156" s="71"/>
      <c r="P156" s="71"/>
      <c r="Q156" s="141"/>
      <c r="R156" s="73"/>
    </row>
    <row r="157" spans="1:18" ht="12" customHeight="1" x14ac:dyDescent="0.25">
      <c r="A157" s="168"/>
      <c r="B157" s="45" t="s">
        <v>87</v>
      </c>
      <c r="C157" s="45"/>
      <c r="D157" s="51">
        <v>650</v>
      </c>
      <c r="E157" s="44">
        <f t="shared" si="18"/>
        <v>0</v>
      </c>
      <c r="F157" s="49"/>
      <c r="G157" s="195"/>
      <c r="H157" s="52" t="s">
        <v>231</v>
      </c>
      <c r="I157" s="48"/>
      <c r="J157" s="7">
        <v>225</v>
      </c>
      <c r="K157" s="161">
        <f>SUM(G157*J157)</f>
        <v>0</v>
      </c>
    </row>
    <row r="158" spans="1:18" ht="12" customHeight="1" x14ac:dyDescent="0.25">
      <c r="A158" s="168"/>
      <c r="B158" s="45" t="s">
        <v>88</v>
      </c>
      <c r="C158" s="45"/>
      <c r="D158" s="51">
        <v>5</v>
      </c>
      <c r="E158" s="44">
        <f t="shared" si="18"/>
        <v>0</v>
      </c>
      <c r="F158" s="49"/>
      <c r="G158" s="195"/>
      <c r="H158" s="131" t="s">
        <v>232</v>
      </c>
      <c r="I158" s="32"/>
      <c r="J158" s="7">
        <v>325</v>
      </c>
      <c r="K158" s="161">
        <f>SUM(G158*J158)</f>
        <v>0</v>
      </c>
    </row>
    <row r="159" spans="1:18" ht="12" customHeight="1" x14ac:dyDescent="0.25">
      <c r="A159" s="168"/>
      <c r="B159" s="80" t="s">
        <v>89</v>
      </c>
      <c r="C159" s="46"/>
      <c r="D159" s="51">
        <v>1850</v>
      </c>
      <c r="E159" s="44">
        <f t="shared" si="18"/>
        <v>0</v>
      </c>
      <c r="F159" s="49"/>
      <c r="G159" s="195"/>
      <c r="H159" s="52" t="s">
        <v>233</v>
      </c>
      <c r="I159" s="48"/>
      <c r="J159" s="7">
        <v>275</v>
      </c>
      <c r="K159" s="161">
        <f>SUM(G159*J159)</f>
        <v>0</v>
      </c>
    </row>
    <row r="160" spans="1:18" ht="12" customHeight="1" x14ac:dyDescent="0.25">
      <c r="A160" s="168"/>
      <c r="B160" s="80" t="s">
        <v>90</v>
      </c>
      <c r="C160" s="46"/>
      <c r="D160" s="51">
        <v>5095</v>
      </c>
      <c r="E160" s="44">
        <f t="shared" si="18"/>
        <v>0</v>
      </c>
      <c r="F160" s="49"/>
      <c r="G160" s="195"/>
      <c r="H160" s="52" t="s">
        <v>234</v>
      </c>
      <c r="I160" s="48"/>
      <c r="J160" s="51">
        <v>175</v>
      </c>
      <c r="K160" s="161">
        <f>SUM(G160*J160)</f>
        <v>0</v>
      </c>
    </row>
    <row r="161" spans="1:70" ht="12" customHeight="1" x14ac:dyDescent="0.25">
      <c r="A161" s="284" t="s">
        <v>91</v>
      </c>
      <c r="B161" s="285"/>
      <c r="C161" s="285"/>
      <c r="D161" s="285"/>
      <c r="E161" s="286"/>
      <c r="F161" s="49"/>
      <c r="G161" s="195"/>
      <c r="H161" s="52" t="s">
        <v>235</v>
      </c>
      <c r="I161" s="48"/>
      <c r="J161" s="51">
        <v>1125</v>
      </c>
      <c r="K161" s="161">
        <f>SUM(G161*J161)</f>
        <v>0</v>
      </c>
    </row>
    <row r="162" spans="1:70" ht="12" customHeight="1" x14ac:dyDescent="0.25">
      <c r="A162" s="195" t="s">
        <v>16</v>
      </c>
      <c r="B162" s="179" t="s">
        <v>438</v>
      </c>
      <c r="C162" s="179"/>
      <c r="D162" s="47" t="s">
        <v>44</v>
      </c>
      <c r="E162" s="192"/>
      <c r="F162" s="49"/>
      <c r="G162" s="307"/>
      <c r="H162" s="314" t="s">
        <v>236</v>
      </c>
      <c r="I162" s="294"/>
      <c r="J162" s="289">
        <v>900</v>
      </c>
      <c r="K162" s="289">
        <f>SUM(G163*J163)</f>
        <v>0</v>
      </c>
    </row>
    <row r="163" spans="1:70" ht="12" customHeight="1" x14ac:dyDescent="0.25">
      <c r="A163" s="195" t="s">
        <v>16</v>
      </c>
      <c r="B163" s="179" t="s">
        <v>439</v>
      </c>
      <c r="C163" s="179"/>
      <c r="D163" s="47" t="s">
        <v>44</v>
      </c>
      <c r="E163" s="44"/>
      <c r="F163" s="49"/>
      <c r="G163" s="292"/>
      <c r="H163" s="295"/>
      <c r="I163" s="296"/>
      <c r="J163" s="288"/>
      <c r="K163" s="290">
        <f t="shared" ref="K163" si="19">SUM(G163*J163)</f>
        <v>0</v>
      </c>
    </row>
    <row r="164" spans="1:70" ht="12" customHeight="1" x14ac:dyDescent="0.25">
      <c r="A164" s="195" t="s">
        <v>16</v>
      </c>
      <c r="B164" s="179" t="s">
        <v>440</v>
      </c>
      <c r="C164" s="179"/>
      <c r="D164" s="47" t="s">
        <v>44</v>
      </c>
      <c r="E164" s="181"/>
      <c r="F164" s="49"/>
      <c r="G164" s="195"/>
      <c r="H164" s="52" t="s">
        <v>237</v>
      </c>
      <c r="I164" s="43"/>
      <c r="J164" s="51">
        <v>100</v>
      </c>
      <c r="K164" s="161">
        <f>SUM(G164*J164)</f>
        <v>0</v>
      </c>
    </row>
    <row r="165" spans="1:70" ht="12" customHeight="1" x14ac:dyDescent="0.25">
      <c r="A165" s="168"/>
      <c r="B165" s="45" t="s">
        <v>92</v>
      </c>
      <c r="C165" s="45"/>
      <c r="D165" s="51">
        <v>295</v>
      </c>
      <c r="E165" s="44">
        <f t="shared" ref="E165:E168" si="20">SUM(A165*D165)</f>
        <v>0</v>
      </c>
      <c r="F165" s="49"/>
      <c r="G165" s="195"/>
      <c r="H165" s="52" t="s">
        <v>238</v>
      </c>
      <c r="I165" s="43"/>
      <c r="J165" s="51">
        <v>495</v>
      </c>
      <c r="K165" s="161">
        <f t="shared" ref="K165:K171" si="21">SUM(G165*J165)</f>
        <v>0</v>
      </c>
    </row>
    <row r="166" spans="1:70" ht="12" customHeight="1" x14ac:dyDescent="0.25">
      <c r="A166" s="168"/>
      <c r="B166" s="45" t="s">
        <v>93</v>
      </c>
      <c r="C166" s="45"/>
      <c r="D166" s="51">
        <v>75</v>
      </c>
      <c r="E166" s="44">
        <f t="shared" si="20"/>
        <v>0</v>
      </c>
      <c r="F166" s="49"/>
      <c r="G166" s="195"/>
      <c r="H166" s="145" t="s">
        <v>347</v>
      </c>
      <c r="I166" s="172"/>
      <c r="J166" s="51">
        <v>795</v>
      </c>
      <c r="K166" s="161">
        <f t="shared" si="21"/>
        <v>0</v>
      </c>
    </row>
    <row r="167" spans="1:70" ht="12" customHeight="1" x14ac:dyDescent="0.25">
      <c r="A167" s="168"/>
      <c r="B167" s="45" t="s">
        <v>94</v>
      </c>
      <c r="C167" s="45"/>
      <c r="D167" s="51">
        <v>325</v>
      </c>
      <c r="E167" s="44">
        <f t="shared" si="20"/>
        <v>0</v>
      </c>
      <c r="F167" s="49"/>
      <c r="G167" s="195"/>
      <c r="H167" s="21" t="s">
        <v>239</v>
      </c>
      <c r="I167" s="49"/>
      <c r="J167" s="6">
        <v>1100</v>
      </c>
      <c r="K167" s="161">
        <f t="shared" si="21"/>
        <v>0</v>
      </c>
    </row>
    <row r="168" spans="1:70" ht="12" customHeight="1" x14ac:dyDescent="0.25">
      <c r="A168" s="168"/>
      <c r="B168" s="45" t="s">
        <v>95</v>
      </c>
      <c r="C168" s="45"/>
      <c r="D168" s="51">
        <v>375</v>
      </c>
      <c r="E168" s="44">
        <f t="shared" si="20"/>
        <v>0</v>
      </c>
      <c r="F168" s="49"/>
      <c r="G168" s="195"/>
      <c r="H168" s="54" t="s">
        <v>240</v>
      </c>
      <c r="I168" s="43"/>
      <c r="J168" s="10">
        <v>2200</v>
      </c>
      <c r="K168" s="161">
        <f t="shared" si="21"/>
        <v>0</v>
      </c>
    </row>
    <row r="169" spans="1:70" ht="12" customHeight="1" x14ac:dyDescent="0.25">
      <c r="A169" s="332" t="s">
        <v>193</v>
      </c>
      <c r="B169" s="332"/>
      <c r="C169" s="332"/>
      <c r="D169" s="332"/>
      <c r="E169" s="332"/>
      <c r="F169" s="49"/>
      <c r="G169" s="195"/>
      <c r="H169" s="52" t="s">
        <v>241</v>
      </c>
      <c r="I169" s="43"/>
      <c r="J169" s="7">
        <v>2895</v>
      </c>
      <c r="K169" s="161">
        <f t="shared" si="21"/>
        <v>0</v>
      </c>
    </row>
    <row r="170" spans="1:70" ht="12" customHeight="1" x14ac:dyDescent="0.25">
      <c r="A170" s="204" t="s">
        <v>16</v>
      </c>
      <c r="B170" s="401" t="s">
        <v>444</v>
      </c>
      <c r="C170" s="402"/>
      <c r="D170" s="47" t="s">
        <v>44</v>
      </c>
      <c r="E170" s="193"/>
      <c r="F170" s="49"/>
      <c r="G170" s="291"/>
      <c r="H170" s="314" t="s">
        <v>242</v>
      </c>
      <c r="I170" s="294"/>
      <c r="J170" s="287">
        <v>2995</v>
      </c>
      <c r="K170" s="289">
        <f>SUM(G171*J171)</f>
        <v>0</v>
      </c>
    </row>
    <row r="171" spans="1:70" ht="12" customHeight="1" x14ac:dyDescent="0.25">
      <c r="A171" s="204" t="s">
        <v>16</v>
      </c>
      <c r="B171" s="346" t="s">
        <v>441</v>
      </c>
      <c r="C171" s="347"/>
      <c r="D171" s="47" t="s">
        <v>44</v>
      </c>
      <c r="E171" s="193"/>
      <c r="F171" s="49"/>
      <c r="G171" s="331"/>
      <c r="H171" s="295"/>
      <c r="I171" s="296"/>
      <c r="J171" s="288"/>
      <c r="K171" s="290">
        <f t="shared" si="21"/>
        <v>0</v>
      </c>
    </row>
    <row r="172" spans="1:70" ht="12" customHeight="1" x14ac:dyDescent="0.25">
      <c r="A172" s="204" t="s">
        <v>16</v>
      </c>
      <c r="B172" s="346" t="s">
        <v>442</v>
      </c>
      <c r="C172" s="347"/>
      <c r="D172" s="47" t="s">
        <v>44</v>
      </c>
      <c r="E172" s="193"/>
      <c r="F172" s="49"/>
      <c r="G172" s="195"/>
      <c r="H172" s="52" t="s">
        <v>243</v>
      </c>
      <c r="I172" s="43"/>
      <c r="J172" s="7">
        <v>3395</v>
      </c>
      <c r="K172" s="161">
        <f>SUM(G172*J172)</f>
        <v>0</v>
      </c>
    </row>
    <row r="173" spans="1:70" s="155" customFormat="1" ht="12" customHeight="1" x14ac:dyDescent="0.25">
      <c r="A173" s="204" t="s">
        <v>16</v>
      </c>
      <c r="B173" s="346" t="s">
        <v>443</v>
      </c>
      <c r="C173" s="276"/>
      <c r="D173" s="47" t="s">
        <v>44</v>
      </c>
      <c r="E173" s="193"/>
      <c r="F173" s="159"/>
      <c r="G173" s="291"/>
      <c r="H173" s="314" t="s">
        <v>244</v>
      </c>
      <c r="I173" s="294"/>
      <c r="J173" s="269">
        <v>3495</v>
      </c>
      <c r="K173" s="289">
        <f>SUM(G174*J174)</f>
        <v>0</v>
      </c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  <c r="BA173" s="108"/>
      <c r="BB173" s="108"/>
      <c r="BC173" s="108"/>
      <c r="BD173" s="108"/>
      <c r="BE173" s="108"/>
      <c r="BF173" s="108"/>
      <c r="BG173" s="108"/>
      <c r="BH173" s="108"/>
      <c r="BI173" s="108"/>
      <c r="BJ173" s="108"/>
      <c r="BK173" s="108"/>
      <c r="BL173" s="108"/>
      <c r="BM173" s="108"/>
      <c r="BN173" s="108"/>
      <c r="BO173" s="108"/>
      <c r="BP173" s="108"/>
      <c r="BQ173" s="108"/>
      <c r="BR173" s="108"/>
    </row>
    <row r="174" spans="1:70" ht="12" customHeight="1" x14ac:dyDescent="0.25">
      <c r="A174" s="195" t="s">
        <v>16</v>
      </c>
      <c r="B174" s="164" t="s">
        <v>502</v>
      </c>
      <c r="C174" s="163"/>
      <c r="D174" s="47" t="s">
        <v>44</v>
      </c>
      <c r="E174" s="181"/>
      <c r="F174" s="49"/>
      <c r="G174" s="331"/>
      <c r="H174" s="295"/>
      <c r="I174" s="296"/>
      <c r="J174" s="270"/>
      <c r="K174" s="290">
        <f t="shared" ref="K174:K176" si="22">SUM(G174*J174)</f>
        <v>0</v>
      </c>
    </row>
    <row r="175" spans="1:70" ht="12" customHeight="1" x14ac:dyDescent="0.25">
      <c r="A175" s="195" t="s">
        <v>16</v>
      </c>
      <c r="B175" s="278" t="s">
        <v>503</v>
      </c>
      <c r="C175" s="281"/>
      <c r="D175" s="47" t="s">
        <v>44</v>
      </c>
      <c r="E175" s="181"/>
      <c r="F175" s="49"/>
      <c r="G175" s="291"/>
      <c r="H175" s="293" t="s">
        <v>245</v>
      </c>
      <c r="I175" s="294"/>
      <c r="J175" s="297">
        <v>225</v>
      </c>
      <c r="K175" s="289">
        <f>SUM(G176*J176)</f>
        <v>0</v>
      </c>
    </row>
    <row r="176" spans="1:70" ht="12" customHeight="1" x14ac:dyDescent="0.25">
      <c r="A176" s="195" t="s">
        <v>16</v>
      </c>
      <c r="B176" s="278" t="s">
        <v>504</v>
      </c>
      <c r="C176" s="281"/>
      <c r="D176" s="47" t="s">
        <v>44</v>
      </c>
      <c r="E176" s="181"/>
      <c r="F176" s="49"/>
      <c r="G176" s="292"/>
      <c r="H176" s="295"/>
      <c r="I176" s="296"/>
      <c r="J176" s="288"/>
      <c r="K176" s="290">
        <f t="shared" si="22"/>
        <v>0</v>
      </c>
    </row>
    <row r="177" spans="1:11" ht="12" customHeight="1" x14ac:dyDescent="0.25">
      <c r="A177" s="204" t="s">
        <v>16</v>
      </c>
      <c r="B177" s="346" t="s">
        <v>505</v>
      </c>
      <c r="C177" s="346"/>
      <c r="D177" s="47" t="s">
        <v>44</v>
      </c>
      <c r="E177" s="193"/>
      <c r="F177" s="49"/>
      <c r="G177" s="197"/>
      <c r="H177" s="21" t="s">
        <v>246</v>
      </c>
      <c r="I177" s="21"/>
      <c r="J177" s="166">
        <v>845</v>
      </c>
      <c r="K177" s="224">
        <f>SUM(G177*J177)</f>
        <v>0</v>
      </c>
    </row>
    <row r="178" spans="1:11" ht="12" customHeight="1" x14ac:dyDescent="0.25">
      <c r="A178" s="204"/>
      <c r="B178" s="45" t="s">
        <v>194</v>
      </c>
      <c r="C178" s="45"/>
      <c r="D178" s="44">
        <v>800</v>
      </c>
      <c r="E178" s="44">
        <f>SUM(A178*D178)</f>
        <v>0</v>
      </c>
      <c r="F178" s="49"/>
      <c r="G178" s="195"/>
      <c r="H178" s="45" t="s">
        <v>247</v>
      </c>
      <c r="I178" s="45"/>
      <c r="J178" s="7">
        <v>200</v>
      </c>
      <c r="K178" s="224">
        <f t="shared" ref="K178:K188" si="23">SUM(G178*J178)</f>
        <v>0</v>
      </c>
    </row>
    <row r="179" spans="1:11" ht="12" customHeight="1" x14ac:dyDescent="0.25">
      <c r="A179" s="403"/>
      <c r="B179" s="282" t="s">
        <v>195</v>
      </c>
      <c r="C179" s="283"/>
      <c r="D179" s="345">
        <v>775</v>
      </c>
      <c r="E179" s="381">
        <f>SUM(A180*D180)</f>
        <v>0</v>
      </c>
      <c r="F179" s="49"/>
      <c r="G179" s="195"/>
      <c r="H179" s="45" t="s">
        <v>248</v>
      </c>
      <c r="I179" s="45"/>
      <c r="J179" s="7">
        <v>300</v>
      </c>
      <c r="K179" s="224">
        <f t="shared" si="23"/>
        <v>0</v>
      </c>
    </row>
    <row r="180" spans="1:11" ht="12" customHeight="1" x14ac:dyDescent="0.25">
      <c r="A180" s="404"/>
      <c r="B180" s="283"/>
      <c r="C180" s="283"/>
      <c r="D180" s="281"/>
      <c r="E180" s="382">
        <f t="shared" ref="E180:E182" si="24">SUM(A180*D180)</f>
        <v>0</v>
      </c>
      <c r="F180" s="49"/>
      <c r="G180" s="195"/>
      <c r="H180" s="52" t="s">
        <v>249</v>
      </c>
      <c r="I180" s="43"/>
      <c r="J180" s="7">
        <v>395</v>
      </c>
      <c r="K180" s="224">
        <f t="shared" si="23"/>
        <v>0</v>
      </c>
    </row>
    <row r="181" spans="1:11" ht="12" customHeight="1" x14ac:dyDescent="0.25">
      <c r="A181" s="341"/>
      <c r="B181" s="326" t="s">
        <v>196</v>
      </c>
      <c r="C181" s="326"/>
      <c r="D181" s="312">
        <v>995</v>
      </c>
      <c r="E181" s="315">
        <f>SUM(A182*D182)</f>
        <v>0</v>
      </c>
      <c r="F181" s="49"/>
      <c r="G181" s="195"/>
      <c r="H181" s="52" t="s">
        <v>250</v>
      </c>
      <c r="I181" s="43"/>
      <c r="J181" s="7">
        <v>125</v>
      </c>
      <c r="K181" s="224">
        <f t="shared" si="23"/>
        <v>0</v>
      </c>
    </row>
    <row r="182" spans="1:11" ht="12" customHeight="1" x14ac:dyDescent="0.25">
      <c r="A182" s="292"/>
      <c r="B182" s="326"/>
      <c r="C182" s="326"/>
      <c r="D182" s="312"/>
      <c r="E182" s="316">
        <f t="shared" si="24"/>
        <v>0</v>
      </c>
      <c r="F182" s="49"/>
      <c r="G182" s="195"/>
      <c r="H182" s="67" t="s">
        <v>251</v>
      </c>
      <c r="I182" s="74"/>
      <c r="J182" s="151">
        <v>50</v>
      </c>
      <c r="K182" s="224">
        <f t="shared" si="23"/>
        <v>0</v>
      </c>
    </row>
    <row r="183" spans="1:11" ht="12" customHeight="1" x14ac:dyDescent="0.25">
      <c r="A183" s="169"/>
      <c r="B183" s="45" t="s">
        <v>197</v>
      </c>
      <c r="C183" s="45"/>
      <c r="D183" s="7">
        <v>225</v>
      </c>
      <c r="E183" s="161">
        <f>SUM(A183*D183)</f>
        <v>0</v>
      </c>
      <c r="F183" s="49"/>
      <c r="G183" s="195"/>
      <c r="H183" s="52" t="s">
        <v>252</v>
      </c>
      <c r="I183" s="43"/>
      <c r="J183" s="51">
        <v>100</v>
      </c>
      <c r="K183" s="224">
        <f t="shared" si="23"/>
        <v>0</v>
      </c>
    </row>
    <row r="184" spans="1:11" ht="12" customHeight="1" x14ac:dyDescent="0.25">
      <c r="A184" s="169"/>
      <c r="B184" s="45" t="s">
        <v>198</v>
      </c>
      <c r="C184" s="45"/>
      <c r="D184" s="7">
        <v>500</v>
      </c>
      <c r="E184" s="161">
        <f t="shared" ref="E184:E201" si="25">SUM(A184*D184)</f>
        <v>0</v>
      </c>
      <c r="F184" s="49"/>
      <c r="G184" s="195"/>
      <c r="H184" s="56" t="s">
        <v>253</v>
      </c>
      <c r="I184" s="57"/>
      <c r="J184" s="51">
        <v>50</v>
      </c>
      <c r="K184" s="224">
        <f t="shared" si="23"/>
        <v>0</v>
      </c>
    </row>
    <row r="185" spans="1:11" ht="12" customHeight="1" x14ac:dyDescent="0.25">
      <c r="A185" s="169"/>
      <c r="B185" s="52" t="s">
        <v>199</v>
      </c>
      <c r="C185" s="48"/>
      <c r="D185" s="7">
        <v>125</v>
      </c>
      <c r="E185" s="161">
        <f t="shared" si="25"/>
        <v>0</v>
      </c>
      <c r="F185" s="49"/>
      <c r="G185" s="195"/>
      <c r="H185" s="45" t="s">
        <v>254</v>
      </c>
      <c r="I185" s="45"/>
      <c r="J185" s="51">
        <v>75</v>
      </c>
      <c r="K185" s="224">
        <f t="shared" si="23"/>
        <v>0</v>
      </c>
    </row>
    <row r="186" spans="1:11" ht="12" customHeight="1" x14ac:dyDescent="0.25">
      <c r="A186" s="168"/>
      <c r="B186" s="52" t="s">
        <v>200</v>
      </c>
      <c r="C186" s="43"/>
      <c r="D186" s="7">
        <v>1175</v>
      </c>
      <c r="E186" s="161">
        <f t="shared" si="25"/>
        <v>0</v>
      </c>
      <c r="F186" s="49"/>
      <c r="G186" s="195"/>
      <c r="H186" s="45" t="s">
        <v>255</v>
      </c>
      <c r="I186" s="45"/>
      <c r="J186" s="51">
        <v>125</v>
      </c>
      <c r="K186" s="224">
        <f t="shared" si="23"/>
        <v>0</v>
      </c>
    </row>
    <row r="187" spans="1:11" ht="12" customHeight="1" x14ac:dyDescent="0.25">
      <c r="A187" s="168"/>
      <c r="B187" s="54" t="s">
        <v>201</v>
      </c>
      <c r="C187" s="43"/>
      <c r="D187" s="7">
        <v>1575</v>
      </c>
      <c r="E187" s="161">
        <f t="shared" si="25"/>
        <v>0</v>
      </c>
      <c r="F187" s="49"/>
      <c r="G187" s="196"/>
      <c r="H187" s="52" t="s">
        <v>256</v>
      </c>
      <c r="I187" s="43"/>
      <c r="J187" s="51">
        <v>225</v>
      </c>
      <c r="K187" s="224">
        <f t="shared" si="23"/>
        <v>0</v>
      </c>
    </row>
    <row r="188" spans="1:11" ht="12" customHeight="1" x14ac:dyDescent="0.25">
      <c r="A188" s="168"/>
      <c r="B188" s="52" t="s">
        <v>202</v>
      </c>
      <c r="C188" s="48"/>
      <c r="D188" s="7">
        <v>595</v>
      </c>
      <c r="E188" s="161">
        <f t="shared" si="25"/>
        <v>0</v>
      </c>
      <c r="F188" s="49"/>
      <c r="G188" s="195"/>
      <c r="H188" s="52" t="s">
        <v>257</v>
      </c>
      <c r="I188" s="43"/>
      <c r="J188" s="51">
        <v>300</v>
      </c>
      <c r="K188" s="224">
        <f t="shared" si="23"/>
        <v>0</v>
      </c>
    </row>
    <row r="189" spans="1:11" ht="12" customHeight="1" x14ac:dyDescent="0.25">
      <c r="A189" s="168"/>
      <c r="B189" s="52" t="s">
        <v>203</v>
      </c>
      <c r="C189" s="43"/>
      <c r="D189" s="7">
        <v>1395</v>
      </c>
      <c r="E189" s="161">
        <f t="shared" si="25"/>
        <v>0</v>
      </c>
      <c r="F189" s="49"/>
      <c r="G189" s="342" t="s">
        <v>5</v>
      </c>
      <c r="H189" s="343"/>
      <c r="I189" s="343"/>
      <c r="J189" s="343"/>
      <c r="K189" s="344"/>
    </row>
    <row r="190" spans="1:11" ht="12" customHeight="1" x14ac:dyDescent="0.25">
      <c r="A190" s="168"/>
      <c r="B190" s="52" t="s">
        <v>204</v>
      </c>
      <c r="C190" s="43"/>
      <c r="D190" s="7">
        <v>1750</v>
      </c>
      <c r="E190" s="161">
        <f t="shared" si="25"/>
        <v>0</v>
      </c>
      <c r="F190" s="49"/>
      <c r="G190" s="198" t="s">
        <v>16</v>
      </c>
      <c r="H190" s="379" t="s">
        <v>552</v>
      </c>
      <c r="I190" s="380"/>
      <c r="J190" s="184" t="s">
        <v>44</v>
      </c>
      <c r="K190" s="219"/>
    </row>
    <row r="191" spans="1:11" ht="12" customHeight="1" x14ac:dyDescent="0.25">
      <c r="A191" s="168"/>
      <c r="B191" s="54" t="s">
        <v>205</v>
      </c>
      <c r="C191" s="43"/>
      <c r="D191" s="7">
        <v>1095</v>
      </c>
      <c r="E191" s="161">
        <f t="shared" si="25"/>
        <v>0</v>
      </c>
      <c r="F191" s="49"/>
      <c r="G191" s="198"/>
      <c r="H191" s="183" t="s">
        <v>523</v>
      </c>
      <c r="I191" s="183"/>
      <c r="J191" s="184" t="s">
        <v>44</v>
      </c>
      <c r="K191" s="219"/>
    </row>
    <row r="192" spans="1:11" ht="12" customHeight="1" x14ac:dyDescent="0.25">
      <c r="A192" s="168"/>
      <c r="B192" s="52" t="s">
        <v>206</v>
      </c>
      <c r="C192" s="43"/>
      <c r="D192" s="7">
        <v>100</v>
      </c>
      <c r="E192" s="161">
        <f t="shared" si="25"/>
        <v>0</v>
      </c>
      <c r="F192" s="49"/>
      <c r="G192" s="198" t="s">
        <v>16</v>
      </c>
      <c r="H192" s="183" t="s">
        <v>563</v>
      </c>
      <c r="I192" s="183"/>
      <c r="J192" s="184" t="s">
        <v>44</v>
      </c>
      <c r="K192" s="219"/>
    </row>
    <row r="193" spans="1:11" ht="12" customHeight="1" x14ac:dyDescent="0.25">
      <c r="A193" s="168"/>
      <c r="B193" s="52" t="s">
        <v>207</v>
      </c>
      <c r="C193" s="48"/>
      <c r="D193" s="7">
        <v>100</v>
      </c>
      <c r="E193" s="161">
        <f t="shared" si="25"/>
        <v>0</v>
      </c>
      <c r="F193" s="49"/>
      <c r="G193" s="198" t="s">
        <v>16</v>
      </c>
      <c r="H193" s="183" t="s">
        <v>553</v>
      </c>
      <c r="I193" s="183"/>
      <c r="J193" s="184" t="s">
        <v>554</v>
      </c>
      <c r="K193" s="219"/>
    </row>
    <row r="194" spans="1:11" ht="12" customHeight="1" x14ac:dyDescent="0.25">
      <c r="A194" s="168"/>
      <c r="B194" s="52" t="s">
        <v>208</v>
      </c>
      <c r="C194" s="43"/>
      <c r="D194" s="7">
        <v>175</v>
      </c>
      <c r="E194" s="161">
        <f t="shared" si="25"/>
        <v>0</v>
      </c>
      <c r="F194" s="49"/>
      <c r="G194" s="198" t="s">
        <v>16</v>
      </c>
      <c r="H194" s="183" t="s">
        <v>524</v>
      </c>
      <c r="I194" s="183"/>
      <c r="J194" s="184" t="s">
        <v>554</v>
      </c>
      <c r="K194" s="219"/>
    </row>
    <row r="195" spans="1:11" ht="12" customHeight="1" x14ac:dyDescent="0.25">
      <c r="A195" s="168"/>
      <c r="B195" s="19" t="s">
        <v>449</v>
      </c>
      <c r="C195" s="43"/>
      <c r="D195" s="7">
        <v>75</v>
      </c>
      <c r="E195" s="161">
        <f t="shared" si="25"/>
        <v>0</v>
      </c>
      <c r="F195" s="49"/>
      <c r="G195" s="195" t="s">
        <v>16</v>
      </c>
      <c r="H195" s="2" t="s">
        <v>545</v>
      </c>
      <c r="J195" s="184" t="s">
        <v>44</v>
      </c>
      <c r="K195" s="161"/>
    </row>
    <row r="196" spans="1:11" ht="12" customHeight="1" x14ac:dyDescent="0.25">
      <c r="A196" s="168"/>
      <c r="B196" s="52" t="s">
        <v>209</v>
      </c>
      <c r="C196" s="43"/>
      <c r="D196" s="7">
        <v>350</v>
      </c>
      <c r="E196" s="161">
        <f t="shared" si="25"/>
        <v>0</v>
      </c>
      <c r="F196" s="49"/>
      <c r="G196" s="195"/>
      <c r="H196" s="52" t="s">
        <v>349</v>
      </c>
      <c r="I196" s="43"/>
      <c r="J196" s="148">
        <v>-245</v>
      </c>
      <c r="K196" s="161">
        <f>SUM(G196*J196)</f>
        <v>0</v>
      </c>
    </row>
    <row r="197" spans="1:11" ht="12" customHeight="1" x14ac:dyDescent="0.25">
      <c r="A197" s="168"/>
      <c r="B197" s="52" t="s">
        <v>210</v>
      </c>
      <c r="C197" s="43"/>
      <c r="D197" s="7">
        <v>250</v>
      </c>
      <c r="E197" s="161">
        <f t="shared" si="25"/>
        <v>0</v>
      </c>
      <c r="F197" s="49"/>
      <c r="G197" s="195"/>
      <c r="H197" s="52" t="s">
        <v>350</v>
      </c>
      <c r="I197" s="43"/>
      <c r="J197" s="7">
        <v>650</v>
      </c>
      <c r="K197" s="161">
        <f>SUM(G197*J197)</f>
        <v>0</v>
      </c>
    </row>
    <row r="198" spans="1:11" ht="12" customHeight="1" x14ac:dyDescent="0.25">
      <c r="A198" s="168"/>
      <c r="B198" s="52" t="s">
        <v>211</v>
      </c>
      <c r="C198" s="43"/>
      <c r="D198" s="7">
        <v>1095</v>
      </c>
      <c r="E198" s="161">
        <f t="shared" si="25"/>
        <v>0</v>
      </c>
      <c r="F198" s="49"/>
      <c r="G198" s="195"/>
      <c r="H198" s="52" t="s">
        <v>351</v>
      </c>
      <c r="I198" s="43"/>
      <c r="J198" s="44">
        <v>895</v>
      </c>
      <c r="K198" s="161">
        <f t="shared" ref="K198:K220" si="26">SUM(G198*J198)</f>
        <v>0</v>
      </c>
    </row>
    <row r="199" spans="1:11" ht="12" customHeight="1" x14ac:dyDescent="0.25">
      <c r="A199" s="168"/>
      <c r="B199" s="19" t="s">
        <v>558</v>
      </c>
      <c r="C199" s="43"/>
      <c r="D199" s="51">
        <v>350</v>
      </c>
      <c r="E199" s="161">
        <f t="shared" si="25"/>
        <v>0</v>
      </c>
      <c r="F199" s="49"/>
      <c r="G199" s="195"/>
      <c r="H199" s="52" t="s">
        <v>352</v>
      </c>
      <c r="I199" s="43"/>
      <c r="J199" s="44">
        <v>1100</v>
      </c>
      <c r="K199" s="161">
        <f t="shared" si="26"/>
        <v>0</v>
      </c>
    </row>
    <row r="200" spans="1:11" ht="12" customHeight="1" x14ac:dyDescent="0.25">
      <c r="A200" s="168"/>
      <c r="B200" s="52" t="s">
        <v>212</v>
      </c>
      <c r="C200" s="43"/>
      <c r="D200" s="51">
        <v>725</v>
      </c>
      <c r="E200" s="161">
        <f t="shared" si="25"/>
        <v>0</v>
      </c>
      <c r="F200" s="49"/>
      <c r="G200" s="195"/>
      <c r="H200" s="21" t="s">
        <v>354</v>
      </c>
      <c r="I200" s="21"/>
      <c r="J200" s="44">
        <v>2750</v>
      </c>
      <c r="K200" s="161">
        <f t="shared" si="26"/>
        <v>0</v>
      </c>
    </row>
    <row r="201" spans="1:11" ht="12" customHeight="1" x14ac:dyDescent="0.25">
      <c r="A201" s="168"/>
      <c r="B201" s="52" t="s">
        <v>213</v>
      </c>
      <c r="C201" s="48"/>
      <c r="D201" s="51">
        <v>500</v>
      </c>
      <c r="E201" s="161">
        <f t="shared" si="25"/>
        <v>0</v>
      </c>
      <c r="F201" s="49"/>
      <c r="G201" s="195"/>
      <c r="H201" s="52" t="s">
        <v>353</v>
      </c>
      <c r="I201" s="43"/>
      <c r="J201" s="51">
        <v>2195</v>
      </c>
      <c r="K201" s="161">
        <f t="shared" si="26"/>
        <v>0</v>
      </c>
    </row>
    <row r="202" spans="1:11" ht="12" customHeight="1" x14ac:dyDescent="0.25">
      <c r="A202" s="322"/>
      <c r="B202" s="293" t="s">
        <v>214</v>
      </c>
      <c r="C202" s="294"/>
      <c r="D202" s="299">
        <v>695</v>
      </c>
      <c r="E202" s="315">
        <f>SUM(A203*D203)</f>
        <v>0</v>
      </c>
      <c r="F202" s="49"/>
      <c r="G202" s="195"/>
      <c r="H202" s="45" t="s">
        <v>355</v>
      </c>
      <c r="I202" s="45"/>
      <c r="J202" s="51">
        <v>-130</v>
      </c>
      <c r="K202" s="161">
        <f t="shared" si="26"/>
        <v>0</v>
      </c>
    </row>
    <row r="203" spans="1:11" ht="12" customHeight="1" x14ac:dyDescent="0.25">
      <c r="A203" s="292"/>
      <c r="B203" s="295"/>
      <c r="C203" s="296"/>
      <c r="D203" s="292"/>
      <c r="E203" s="316">
        <f t="shared" ref="E203" si="27">SUM(A203*D203)</f>
        <v>0</v>
      </c>
      <c r="F203" s="49"/>
      <c r="G203" s="195"/>
      <c r="H203" s="45" t="s">
        <v>356</v>
      </c>
      <c r="I203" s="45"/>
      <c r="J203" s="51">
        <v>495</v>
      </c>
      <c r="K203" s="161">
        <f t="shared" si="26"/>
        <v>0</v>
      </c>
    </row>
    <row r="204" spans="1:11" ht="12" customHeight="1" x14ac:dyDescent="0.25">
      <c r="A204" s="284" t="s">
        <v>333</v>
      </c>
      <c r="B204" s="285"/>
      <c r="C204" s="285"/>
      <c r="D204" s="285"/>
      <c r="E204" s="286"/>
      <c r="F204" s="49"/>
      <c r="G204" s="195"/>
      <c r="H204" s="80" t="s">
        <v>357</v>
      </c>
      <c r="I204" s="45"/>
      <c r="J204" s="51">
        <v>100</v>
      </c>
      <c r="K204" s="161">
        <f t="shared" si="26"/>
        <v>0</v>
      </c>
    </row>
    <row r="205" spans="1:11" ht="12" customHeight="1" x14ac:dyDescent="0.25">
      <c r="A205" s="168"/>
      <c r="B205" s="52" t="s">
        <v>334</v>
      </c>
      <c r="C205" s="48"/>
      <c r="D205" s="51">
        <v>7</v>
      </c>
      <c r="E205" s="44">
        <f t="shared" ref="E205:E220" si="28">SUM(A205*D205)</f>
        <v>0</v>
      </c>
      <c r="F205" s="49"/>
      <c r="G205" s="195"/>
      <c r="H205" s="45" t="s">
        <v>358</v>
      </c>
      <c r="I205" s="45"/>
      <c r="J205" s="51">
        <v>95</v>
      </c>
      <c r="K205" s="161">
        <f t="shared" si="26"/>
        <v>0</v>
      </c>
    </row>
    <row r="206" spans="1:11" ht="12" customHeight="1" x14ac:dyDescent="0.25">
      <c r="A206" s="168"/>
      <c r="B206" s="52" t="s">
        <v>335</v>
      </c>
      <c r="C206" s="43"/>
      <c r="D206" s="51">
        <v>500</v>
      </c>
      <c r="E206" s="44">
        <f t="shared" si="28"/>
        <v>0</v>
      </c>
      <c r="F206" s="49"/>
      <c r="G206" s="195"/>
      <c r="H206" s="45" t="s">
        <v>359</v>
      </c>
      <c r="I206" s="45"/>
      <c r="J206" s="51">
        <v>-200</v>
      </c>
      <c r="K206" s="161">
        <f t="shared" si="26"/>
        <v>0</v>
      </c>
    </row>
    <row r="207" spans="1:11" ht="12" customHeight="1" x14ac:dyDescent="0.25">
      <c r="A207" s="322"/>
      <c r="B207" s="293" t="s">
        <v>336</v>
      </c>
      <c r="C207" s="294"/>
      <c r="D207" s="299">
        <v>1375</v>
      </c>
      <c r="E207" s="315">
        <f>SUM(A208*D208)</f>
        <v>0</v>
      </c>
      <c r="F207" s="49"/>
      <c r="G207" s="195"/>
      <c r="H207" s="45" t="s">
        <v>360</v>
      </c>
      <c r="I207" s="45"/>
      <c r="J207" s="51">
        <v>525</v>
      </c>
      <c r="K207" s="161">
        <f t="shared" si="26"/>
        <v>0</v>
      </c>
    </row>
    <row r="208" spans="1:11" ht="12" customHeight="1" x14ac:dyDescent="0.25">
      <c r="A208" s="292"/>
      <c r="B208" s="295"/>
      <c r="C208" s="296"/>
      <c r="D208" s="292"/>
      <c r="E208" s="316">
        <f t="shared" si="28"/>
        <v>0</v>
      </c>
      <c r="F208" s="49"/>
      <c r="G208" s="197"/>
      <c r="H208" s="45" t="s">
        <v>361</v>
      </c>
      <c r="I208" s="45"/>
      <c r="J208" s="51">
        <v>595</v>
      </c>
      <c r="K208" s="161">
        <f t="shared" si="26"/>
        <v>0</v>
      </c>
    </row>
    <row r="209" spans="1:17" ht="12" customHeight="1" x14ac:dyDescent="0.25">
      <c r="A209" s="318"/>
      <c r="B209" s="314" t="s">
        <v>338</v>
      </c>
      <c r="C209" s="294"/>
      <c r="D209" s="287">
        <v>595</v>
      </c>
      <c r="E209" s="345">
        <f>SUM(A210*D210)</f>
        <v>0</v>
      </c>
      <c r="F209" s="49"/>
      <c r="G209" s="195"/>
      <c r="H209" s="45" t="s">
        <v>362</v>
      </c>
      <c r="I209" s="139"/>
      <c r="J209" s="51">
        <v>300</v>
      </c>
      <c r="K209" s="161">
        <f t="shared" si="26"/>
        <v>0</v>
      </c>
    </row>
    <row r="210" spans="1:17" ht="12" customHeight="1" x14ac:dyDescent="0.25">
      <c r="A210" s="292"/>
      <c r="B210" s="295"/>
      <c r="C210" s="296"/>
      <c r="D210" s="292"/>
      <c r="E210" s="386">
        <f t="shared" si="28"/>
        <v>0</v>
      </c>
      <c r="F210" s="49"/>
      <c r="G210" s="195"/>
      <c r="H210" s="45" t="s">
        <v>363</v>
      </c>
      <c r="I210" s="139"/>
      <c r="J210" s="51">
        <v>375</v>
      </c>
      <c r="K210" s="161">
        <f t="shared" si="26"/>
        <v>0</v>
      </c>
    </row>
    <row r="211" spans="1:17" ht="12" customHeight="1" x14ac:dyDescent="0.25">
      <c r="A211" s="211"/>
      <c r="B211" s="187" t="s">
        <v>337</v>
      </c>
      <c r="C211" s="50"/>
      <c r="D211" s="51">
        <v>295</v>
      </c>
      <c r="E211" s="44">
        <f t="shared" si="28"/>
        <v>0</v>
      </c>
      <c r="F211" s="49"/>
      <c r="G211" s="195"/>
      <c r="H211" s="45" t="s">
        <v>364</v>
      </c>
      <c r="I211" s="139"/>
      <c r="J211" s="51">
        <v>495</v>
      </c>
      <c r="K211" s="161">
        <f t="shared" si="26"/>
        <v>0</v>
      </c>
    </row>
    <row r="212" spans="1:17" ht="12" customHeight="1" x14ac:dyDescent="0.25">
      <c r="A212" s="211"/>
      <c r="B212" s="48" t="s">
        <v>339</v>
      </c>
      <c r="C212" s="48"/>
      <c r="D212" s="51">
        <v>375</v>
      </c>
      <c r="E212" s="44">
        <f t="shared" si="28"/>
        <v>0</v>
      </c>
      <c r="F212" s="49"/>
      <c r="G212" s="195"/>
      <c r="H212" s="45" t="s">
        <v>365</v>
      </c>
      <c r="I212" s="59"/>
      <c r="J212" s="51">
        <v>1200</v>
      </c>
      <c r="K212" s="161">
        <f t="shared" si="26"/>
        <v>0</v>
      </c>
      <c r="M212" s="32"/>
      <c r="N212" s="21"/>
      <c r="O212" s="21"/>
    </row>
    <row r="213" spans="1:17" ht="12" customHeight="1" x14ac:dyDescent="0.25">
      <c r="A213" s="211"/>
      <c r="B213" s="48" t="s">
        <v>340</v>
      </c>
      <c r="C213" s="43"/>
      <c r="D213" s="51">
        <v>100</v>
      </c>
      <c r="E213" s="44">
        <f t="shared" si="28"/>
        <v>0</v>
      </c>
      <c r="F213" s="49"/>
      <c r="G213" s="195"/>
      <c r="H213" s="45" t="s">
        <v>366</v>
      </c>
      <c r="I213" s="59"/>
      <c r="J213" s="51">
        <v>1350</v>
      </c>
      <c r="K213" s="161">
        <f t="shared" si="26"/>
        <v>0</v>
      </c>
    </row>
    <row r="214" spans="1:17" ht="12" customHeight="1" x14ac:dyDescent="0.25">
      <c r="A214" s="211"/>
      <c r="B214" s="48" t="s">
        <v>341</v>
      </c>
      <c r="C214" s="43"/>
      <c r="D214" s="51">
        <v>200</v>
      </c>
      <c r="E214" s="44">
        <f t="shared" si="28"/>
        <v>0</v>
      </c>
      <c r="F214" s="49"/>
      <c r="G214" s="195"/>
      <c r="H214" s="45" t="s">
        <v>367</v>
      </c>
      <c r="I214" s="59"/>
      <c r="J214" s="51">
        <v>900</v>
      </c>
      <c r="K214" s="161">
        <f t="shared" si="26"/>
        <v>0</v>
      </c>
    </row>
    <row r="215" spans="1:17" ht="12" customHeight="1" x14ac:dyDescent="0.25">
      <c r="A215" s="211"/>
      <c r="B215" s="48" t="s">
        <v>342</v>
      </c>
      <c r="C215" s="43"/>
      <c r="D215" s="51">
        <v>300</v>
      </c>
      <c r="E215" s="44">
        <f t="shared" si="28"/>
        <v>0</v>
      </c>
      <c r="F215" s="49"/>
      <c r="G215" s="306"/>
      <c r="H215" s="314" t="s">
        <v>368</v>
      </c>
      <c r="I215" s="294"/>
      <c r="J215" s="299">
        <v>1050</v>
      </c>
      <c r="K215" s="312">
        <f>SUM(G216*J216)</f>
        <v>0</v>
      </c>
    </row>
    <row r="216" spans="1:17" ht="12" customHeight="1" x14ac:dyDescent="0.25">
      <c r="A216" s="341"/>
      <c r="B216" s="293" t="s">
        <v>343</v>
      </c>
      <c r="C216" s="294"/>
      <c r="D216" s="299">
        <v>1250</v>
      </c>
      <c r="E216" s="312">
        <f>SUM(A217*D217)</f>
        <v>0</v>
      </c>
      <c r="F216" s="49"/>
      <c r="G216" s="335"/>
      <c r="H216" s="295"/>
      <c r="I216" s="296"/>
      <c r="J216" s="292"/>
      <c r="K216" s="312">
        <f t="shared" si="26"/>
        <v>0</v>
      </c>
    </row>
    <row r="217" spans="1:17" ht="12" customHeight="1" x14ac:dyDescent="0.25">
      <c r="A217" s="292"/>
      <c r="B217" s="295"/>
      <c r="C217" s="296"/>
      <c r="D217" s="292"/>
      <c r="E217" s="312">
        <f t="shared" si="28"/>
        <v>0</v>
      </c>
      <c r="F217" s="49"/>
      <c r="G217" s="306"/>
      <c r="H217" s="293" t="s">
        <v>369</v>
      </c>
      <c r="I217" s="294"/>
      <c r="J217" s="299">
        <v>1275</v>
      </c>
      <c r="K217" s="312">
        <f>SUM(G218*J218)</f>
        <v>0</v>
      </c>
    </row>
    <row r="218" spans="1:17" ht="12" customHeight="1" x14ac:dyDescent="0.25">
      <c r="A218" s="211"/>
      <c r="B218" s="52" t="s">
        <v>344</v>
      </c>
      <c r="C218" s="43"/>
      <c r="D218" s="51">
        <v>400</v>
      </c>
      <c r="E218" s="44">
        <f t="shared" si="28"/>
        <v>0</v>
      </c>
      <c r="F218" s="49"/>
      <c r="G218" s="335"/>
      <c r="H218" s="295"/>
      <c r="I218" s="296"/>
      <c r="J218" s="292"/>
      <c r="K218" s="312">
        <f t="shared" si="26"/>
        <v>0</v>
      </c>
    </row>
    <row r="219" spans="1:17" ht="12" customHeight="1" x14ac:dyDescent="0.25">
      <c r="A219" s="168"/>
      <c r="B219" s="2" t="s">
        <v>345</v>
      </c>
      <c r="C219" s="2"/>
      <c r="D219" s="6">
        <v>700</v>
      </c>
      <c r="E219" s="44">
        <f t="shared" si="28"/>
        <v>0</v>
      </c>
      <c r="F219" s="49"/>
      <c r="G219" s="306"/>
      <c r="H219" s="293" t="s">
        <v>370</v>
      </c>
      <c r="I219" s="294"/>
      <c r="J219" s="299">
        <v>1425</v>
      </c>
      <c r="K219" s="312">
        <f>SUM(G220*J220)</f>
        <v>0</v>
      </c>
      <c r="M219" s="108"/>
      <c r="N219" s="108"/>
      <c r="O219" s="108"/>
      <c r="P219" s="108"/>
      <c r="Q219" s="108"/>
    </row>
    <row r="220" spans="1:17" ht="12" customHeight="1" x14ac:dyDescent="0.25">
      <c r="A220" s="168"/>
      <c r="B220" s="3" t="s">
        <v>346</v>
      </c>
      <c r="C220" s="4"/>
      <c r="D220" s="14">
        <v>825</v>
      </c>
      <c r="E220" s="44">
        <f t="shared" si="28"/>
        <v>0</v>
      </c>
      <c r="F220" s="49"/>
      <c r="G220" s="335"/>
      <c r="H220" s="295"/>
      <c r="I220" s="296"/>
      <c r="J220" s="292"/>
      <c r="K220" s="312">
        <f t="shared" si="26"/>
        <v>0</v>
      </c>
      <c r="M220" s="336"/>
      <c r="N220" s="336"/>
      <c r="O220" s="336"/>
      <c r="P220" s="336"/>
      <c r="Q220" s="336"/>
    </row>
    <row r="221" spans="1:17" ht="12" customHeight="1" x14ac:dyDescent="0.25">
      <c r="A221" s="387" t="s">
        <v>215</v>
      </c>
      <c r="B221" s="388"/>
      <c r="C221" s="388"/>
      <c r="D221" s="388"/>
      <c r="E221" s="389"/>
      <c r="F221" s="49"/>
      <c r="G221" s="195"/>
      <c r="H221" s="45" t="s">
        <v>371</v>
      </c>
      <c r="I221" s="59"/>
      <c r="J221" s="51">
        <v>425</v>
      </c>
      <c r="K221" s="161">
        <f>SUM(G221*J221)</f>
        <v>0</v>
      </c>
      <c r="M221" s="70"/>
      <c r="N221" s="337"/>
      <c r="O221" s="338"/>
      <c r="P221" s="72"/>
      <c r="Q221" s="73"/>
    </row>
    <row r="222" spans="1:17" ht="12" customHeight="1" x14ac:dyDescent="0.25">
      <c r="A222" s="212" t="s">
        <v>16</v>
      </c>
      <c r="B222" s="339" t="s">
        <v>465</v>
      </c>
      <c r="C222" s="340"/>
      <c r="D222" s="158" t="s">
        <v>44</v>
      </c>
      <c r="E222" s="47"/>
      <c r="F222" s="49"/>
      <c r="G222" s="195"/>
      <c r="H222" s="130" t="s">
        <v>372</v>
      </c>
      <c r="I222" s="142"/>
      <c r="J222" s="51">
        <v>500</v>
      </c>
      <c r="K222" s="161">
        <f t="shared" ref="K222:K229" si="29">SUM(G222*J222)</f>
        <v>0</v>
      </c>
      <c r="M222" s="70"/>
      <c r="N222" s="71"/>
      <c r="O222" s="71"/>
      <c r="P222" s="72"/>
      <c r="Q222" s="73"/>
    </row>
    <row r="223" spans="1:17" ht="12" customHeight="1" x14ac:dyDescent="0.25">
      <c r="A223" s="212" t="s">
        <v>16</v>
      </c>
      <c r="B223" s="339" t="s">
        <v>481</v>
      </c>
      <c r="C223" s="340"/>
      <c r="D223" s="158" t="s">
        <v>44</v>
      </c>
      <c r="E223" s="47"/>
      <c r="F223" s="49"/>
      <c r="G223" s="195"/>
      <c r="H223" s="130" t="s">
        <v>373</v>
      </c>
      <c r="I223" s="142"/>
      <c r="J223" s="51">
        <v>425</v>
      </c>
      <c r="K223" s="161">
        <f t="shared" si="29"/>
        <v>0</v>
      </c>
      <c r="M223" s="70"/>
      <c r="N223" s="71"/>
      <c r="O223" s="71"/>
      <c r="P223" s="72"/>
      <c r="Q223" s="73"/>
    </row>
    <row r="224" spans="1:17" ht="12" customHeight="1" x14ac:dyDescent="0.25">
      <c r="A224" s="322"/>
      <c r="B224" s="390" t="s">
        <v>216</v>
      </c>
      <c r="C224" s="391"/>
      <c r="D224" s="393">
        <v>525</v>
      </c>
      <c r="E224" s="315">
        <f>SUM(A225*D225)</f>
        <v>0</v>
      </c>
      <c r="F224" s="49"/>
      <c r="G224" s="195"/>
      <c r="H224" s="130" t="s">
        <v>374</v>
      </c>
      <c r="I224" s="142"/>
      <c r="J224" s="51">
        <v>500</v>
      </c>
      <c r="K224" s="161">
        <f t="shared" si="29"/>
        <v>0</v>
      </c>
      <c r="M224" s="70"/>
      <c r="N224" s="71"/>
      <c r="O224" s="71"/>
      <c r="P224" s="72"/>
      <c r="Q224" s="73"/>
    </row>
    <row r="225" spans="1:17" ht="12" customHeight="1" x14ac:dyDescent="0.25">
      <c r="A225" s="292"/>
      <c r="B225" s="392"/>
      <c r="C225" s="392"/>
      <c r="D225" s="394"/>
      <c r="E225" s="316">
        <f t="shared" ref="E225:E231" si="30">SUM(A225*D225)</f>
        <v>0</v>
      </c>
      <c r="F225" s="49"/>
      <c r="G225" s="195"/>
      <c r="H225" s="130" t="s">
        <v>375</v>
      </c>
      <c r="I225" s="142"/>
      <c r="J225" s="51">
        <v>195</v>
      </c>
      <c r="K225" s="161">
        <f t="shared" si="29"/>
        <v>0</v>
      </c>
      <c r="M225" s="70"/>
      <c r="N225" s="71"/>
      <c r="O225" s="71"/>
      <c r="P225" s="72"/>
      <c r="Q225" s="73"/>
    </row>
    <row r="226" spans="1:17" ht="12" customHeight="1" x14ac:dyDescent="0.25">
      <c r="A226" s="168"/>
      <c r="B226" s="52" t="s">
        <v>217</v>
      </c>
      <c r="C226" s="48"/>
      <c r="D226" s="51">
        <v>195</v>
      </c>
      <c r="E226" s="44">
        <f t="shared" si="30"/>
        <v>0</v>
      </c>
      <c r="F226" s="49"/>
      <c r="G226" s="195"/>
      <c r="H226" s="130" t="s">
        <v>376</v>
      </c>
      <c r="I226" s="142"/>
      <c r="J226" s="51">
        <v>1595</v>
      </c>
      <c r="K226" s="161">
        <f t="shared" si="29"/>
        <v>0</v>
      </c>
      <c r="M226" s="70"/>
      <c r="N226" s="337"/>
      <c r="O226" s="338"/>
      <c r="P226" s="72"/>
      <c r="Q226" s="73"/>
    </row>
    <row r="227" spans="1:17" ht="12" customHeight="1" x14ac:dyDescent="0.25">
      <c r="A227" s="211"/>
      <c r="B227" s="52" t="s">
        <v>218</v>
      </c>
      <c r="C227" s="43"/>
      <c r="D227" s="51">
        <v>335</v>
      </c>
      <c r="E227" s="44">
        <f t="shared" si="30"/>
        <v>0</v>
      </c>
      <c r="F227" s="49"/>
      <c r="G227" s="195"/>
      <c r="H227" s="130" t="s">
        <v>377</v>
      </c>
      <c r="I227" s="142"/>
      <c r="J227" s="51">
        <v>1295</v>
      </c>
      <c r="K227" s="161">
        <f t="shared" si="29"/>
        <v>0</v>
      </c>
      <c r="M227" s="70"/>
      <c r="N227" s="337"/>
      <c r="O227" s="338"/>
      <c r="P227" s="72"/>
      <c r="Q227" s="73"/>
    </row>
    <row r="228" spans="1:17" ht="12.75" customHeight="1" x14ac:dyDescent="0.25">
      <c r="A228" s="168"/>
      <c r="B228" s="52" t="s">
        <v>219</v>
      </c>
      <c r="C228" s="43"/>
      <c r="D228" s="51">
        <v>395</v>
      </c>
      <c r="E228" s="44">
        <f t="shared" si="30"/>
        <v>0</v>
      </c>
      <c r="F228" s="49"/>
      <c r="G228" s="298"/>
      <c r="H228" s="293" t="s">
        <v>378</v>
      </c>
      <c r="I228" s="294"/>
      <c r="J228" s="299">
        <v>2625</v>
      </c>
      <c r="K228" s="300">
        <f>SUM(G229*J229)</f>
        <v>0</v>
      </c>
    </row>
    <row r="229" spans="1:17" ht="12" customHeight="1" x14ac:dyDescent="0.25">
      <c r="A229" s="211"/>
      <c r="B229" s="247" t="s">
        <v>220</v>
      </c>
      <c r="C229" s="48"/>
      <c r="D229" s="51">
        <v>550</v>
      </c>
      <c r="E229" s="44">
        <f t="shared" si="30"/>
        <v>0</v>
      </c>
      <c r="F229" s="49"/>
      <c r="G229" s="292"/>
      <c r="H229" s="295"/>
      <c r="I229" s="296"/>
      <c r="J229" s="292"/>
      <c r="K229" s="290">
        <f t="shared" si="29"/>
        <v>0</v>
      </c>
      <c r="L229" s="62"/>
    </row>
    <row r="230" spans="1:17" ht="12" customHeight="1" x14ac:dyDescent="0.25">
      <c r="A230" s="211"/>
      <c r="B230" s="333" t="s">
        <v>221</v>
      </c>
      <c r="C230" s="304"/>
      <c r="D230" s="51">
        <v>925</v>
      </c>
      <c r="E230" s="44">
        <f t="shared" si="30"/>
        <v>0</v>
      </c>
      <c r="F230" s="49"/>
      <c r="G230" s="195"/>
      <c r="H230" s="3" t="s">
        <v>379</v>
      </c>
      <c r="I230" s="4"/>
      <c r="J230" s="51">
        <v>2695</v>
      </c>
      <c r="K230" s="161">
        <f>SUM(G230*J230)</f>
        <v>0</v>
      </c>
      <c r="L230" s="62"/>
    </row>
    <row r="231" spans="1:17" ht="12" customHeight="1" x14ac:dyDescent="0.25">
      <c r="A231" s="211"/>
      <c r="B231" s="333" t="s">
        <v>222</v>
      </c>
      <c r="C231" s="304"/>
      <c r="D231" s="51">
        <v>1050</v>
      </c>
      <c r="E231" s="44">
        <f t="shared" si="30"/>
        <v>0</v>
      </c>
      <c r="F231" s="49"/>
      <c r="G231" s="195"/>
      <c r="H231" s="3" t="s">
        <v>546</v>
      </c>
      <c r="I231" s="4"/>
      <c r="J231" s="51">
        <v>180</v>
      </c>
      <c r="K231" s="161">
        <f t="shared" ref="K231:K232" si="31">SUM(G231*J231)</f>
        <v>0</v>
      </c>
      <c r="L231" s="62"/>
    </row>
    <row r="232" spans="1:17" ht="12" customHeight="1" x14ac:dyDescent="0.25">
      <c r="A232" s="284" t="s">
        <v>399</v>
      </c>
      <c r="B232" s="285"/>
      <c r="C232" s="285"/>
      <c r="D232" s="285"/>
      <c r="E232" s="286"/>
      <c r="F232" s="49"/>
      <c r="G232" s="198"/>
      <c r="H232" s="19" t="s">
        <v>380</v>
      </c>
      <c r="I232" s="20"/>
      <c r="J232" s="51">
        <v>3995</v>
      </c>
      <c r="K232" s="161">
        <f t="shared" si="31"/>
        <v>0</v>
      </c>
      <c r="L232" s="62"/>
    </row>
    <row r="233" spans="1:17" ht="12" customHeight="1" x14ac:dyDescent="0.25">
      <c r="A233" s="169"/>
      <c r="B233" s="52" t="s">
        <v>400</v>
      </c>
      <c r="C233" s="48"/>
      <c r="D233" s="51">
        <v>1895</v>
      </c>
      <c r="E233" s="44">
        <f t="shared" ref="E233:E242" si="32">SUM(A233*D233)</f>
        <v>0</v>
      </c>
      <c r="F233" s="49"/>
      <c r="G233" s="284" t="s">
        <v>381</v>
      </c>
      <c r="H233" s="285"/>
      <c r="I233" s="285"/>
      <c r="J233" s="285"/>
      <c r="K233" s="286"/>
    </row>
    <row r="234" spans="1:17" ht="12" customHeight="1" x14ac:dyDescent="0.25">
      <c r="A234" s="75"/>
      <c r="B234" s="52" t="s">
        <v>401</v>
      </c>
      <c r="C234" s="50"/>
      <c r="D234" s="51">
        <v>1495</v>
      </c>
      <c r="E234" s="44">
        <f t="shared" si="32"/>
        <v>0</v>
      </c>
      <c r="F234" s="49"/>
      <c r="G234" s="195" t="s">
        <v>16</v>
      </c>
      <c r="H234" s="143" t="s">
        <v>464</v>
      </c>
      <c r="I234" s="11"/>
      <c r="J234" s="47" t="s">
        <v>44</v>
      </c>
      <c r="K234" s="161"/>
    </row>
    <row r="235" spans="1:17" ht="12" customHeight="1" x14ac:dyDescent="0.25">
      <c r="A235" s="168"/>
      <c r="B235" s="52" t="s">
        <v>402</v>
      </c>
      <c r="C235" s="43"/>
      <c r="D235" s="51">
        <v>2295</v>
      </c>
      <c r="E235" s="44">
        <f t="shared" si="32"/>
        <v>0</v>
      </c>
      <c r="F235" s="49"/>
      <c r="G235" s="195" t="s">
        <v>16</v>
      </c>
      <c r="H235" s="19" t="s">
        <v>465</v>
      </c>
      <c r="I235" s="9"/>
      <c r="J235" s="47" t="s">
        <v>44</v>
      </c>
      <c r="K235" s="161"/>
    </row>
    <row r="236" spans="1:17" ht="12" customHeight="1" x14ac:dyDescent="0.25">
      <c r="A236" s="168"/>
      <c r="B236" s="12" t="s">
        <v>561</v>
      </c>
      <c r="C236" s="46"/>
      <c r="D236" s="51">
        <v>1195</v>
      </c>
      <c r="E236" s="44">
        <f t="shared" si="32"/>
        <v>0</v>
      </c>
      <c r="F236" s="49"/>
      <c r="G236" s="195" t="s">
        <v>16</v>
      </c>
      <c r="H236" s="19" t="s">
        <v>466</v>
      </c>
      <c r="I236" s="20"/>
      <c r="J236" s="47" t="s">
        <v>44</v>
      </c>
      <c r="K236" s="161"/>
    </row>
    <row r="237" spans="1:17" ht="12" customHeight="1" x14ac:dyDescent="0.25">
      <c r="A237" s="168"/>
      <c r="B237" s="12" t="s">
        <v>562</v>
      </c>
      <c r="C237" s="46"/>
      <c r="D237" s="51">
        <v>1195</v>
      </c>
      <c r="E237" s="44">
        <f t="shared" si="32"/>
        <v>0</v>
      </c>
      <c r="F237" s="49"/>
      <c r="G237" s="195" t="s">
        <v>16</v>
      </c>
      <c r="H237" s="170" t="s">
        <v>467</v>
      </c>
      <c r="I237" s="182"/>
      <c r="J237" s="47" t="s">
        <v>44</v>
      </c>
      <c r="K237" s="192"/>
    </row>
    <row r="238" spans="1:17" ht="12" customHeight="1" x14ac:dyDescent="0.25">
      <c r="A238" s="168"/>
      <c r="B238" s="52" t="s">
        <v>403</v>
      </c>
      <c r="C238" s="43"/>
      <c r="D238" s="51">
        <v>275</v>
      </c>
      <c r="E238" s="44">
        <f t="shared" si="32"/>
        <v>0</v>
      </c>
      <c r="F238" s="49"/>
      <c r="G238" s="195" t="s">
        <v>16</v>
      </c>
      <c r="H238" s="173" t="s">
        <v>468</v>
      </c>
      <c r="I238" s="167"/>
      <c r="J238" s="47" t="s">
        <v>44</v>
      </c>
      <c r="K238" s="154"/>
      <c r="L238" s="62"/>
    </row>
    <row r="239" spans="1:17" ht="12" customHeight="1" x14ac:dyDescent="0.25">
      <c r="A239" s="168"/>
      <c r="B239" s="52" t="s">
        <v>404</v>
      </c>
      <c r="C239" s="43"/>
      <c r="D239" s="51">
        <v>275</v>
      </c>
      <c r="E239" s="44">
        <f t="shared" si="32"/>
        <v>0</v>
      </c>
      <c r="F239" s="49"/>
      <c r="G239" s="195" t="s">
        <v>16</v>
      </c>
      <c r="H239" s="170" t="s">
        <v>469</v>
      </c>
      <c r="I239" s="172"/>
      <c r="J239" s="47" t="s">
        <v>44</v>
      </c>
      <c r="K239" s="192"/>
      <c r="L239" s="62"/>
    </row>
    <row r="240" spans="1:17" ht="12" customHeight="1" x14ac:dyDescent="0.25">
      <c r="A240" s="209"/>
      <c r="B240" s="52" t="s">
        <v>405</v>
      </c>
      <c r="C240" s="43"/>
      <c r="D240" s="51">
        <v>400</v>
      </c>
      <c r="E240" s="44">
        <f t="shared" si="32"/>
        <v>0</v>
      </c>
      <c r="F240" s="49"/>
      <c r="G240" s="291" t="s">
        <v>16</v>
      </c>
      <c r="H240" s="314" t="s">
        <v>470</v>
      </c>
      <c r="I240" s="294"/>
      <c r="J240" s="350" t="s">
        <v>44</v>
      </c>
      <c r="K240" s="269"/>
      <c r="L240" s="62"/>
    </row>
    <row r="241" spans="1:12" ht="12" customHeight="1" x14ac:dyDescent="0.25">
      <c r="A241" s="168"/>
      <c r="B241" s="52" t="s">
        <v>406</v>
      </c>
      <c r="C241" s="43"/>
      <c r="D241" s="51">
        <v>200</v>
      </c>
      <c r="E241" s="44">
        <f t="shared" si="32"/>
        <v>0</v>
      </c>
      <c r="F241" s="49"/>
      <c r="G241" s="331"/>
      <c r="H241" s="295"/>
      <c r="I241" s="296"/>
      <c r="J241" s="331"/>
      <c r="K241" s="270"/>
      <c r="L241" s="62"/>
    </row>
    <row r="242" spans="1:12" ht="12" customHeight="1" x14ac:dyDescent="0.25">
      <c r="A242" s="168"/>
      <c r="B242" s="67" t="s">
        <v>407</v>
      </c>
      <c r="C242" s="68"/>
      <c r="D242" s="69">
        <v>75</v>
      </c>
      <c r="E242" s="44">
        <f t="shared" si="32"/>
        <v>0</v>
      </c>
      <c r="F242" s="49"/>
      <c r="G242" s="291" t="s">
        <v>16</v>
      </c>
      <c r="H242" s="314" t="s">
        <v>471</v>
      </c>
      <c r="I242" s="294"/>
      <c r="J242" s="350" t="s">
        <v>44</v>
      </c>
      <c r="K242" s="269"/>
      <c r="L242" s="62"/>
    </row>
    <row r="243" spans="1:12" ht="12" customHeight="1" x14ac:dyDescent="0.25">
      <c r="A243" s="284" t="s">
        <v>408</v>
      </c>
      <c r="B243" s="285"/>
      <c r="C243" s="285"/>
      <c r="D243" s="285"/>
      <c r="E243" s="286"/>
      <c r="F243" s="49"/>
      <c r="G243" s="331"/>
      <c r="H243" s="295"/>
      <c r="I243" s="296"/>
      <c r="J243" s="331"/>
      <c r="K243" s="270"/>
      <c r="L243" s="62"/>
    </row>
    <row r="244" spans="1:12" ht="12" customHeight="1" x14ac:dyDescent="0.25">
      <c r="A244" s="195" t="s">
        <v>16</v>
      </c>
      <c r="B244" s="352" t="s">
        <v>459</v>
      </c>
      <c r="C244" s="383"/>
      <c r="D244" s="47" t="s">
        <v>44</v>
      </c>
      <c r="E244" s="178"/>
      <c r="F244" s="49"/>
      <c r="G244" s="203" t="s">
        <v>16</v>
      </c>
      <c r="H244" s="175" t="s">
        <v>473</v>
      </c>
      <c r="I244" s="149"/>
      <c r="J244" s="47" t="s">
        <v>44</v>
      </c>
      <c r="K244" s="226"/>
      <c r="L244" s="62"/>
    </row>
    <row r="245" spans="1:12" ht="12" customHeight="1" x14ac:dyDescent="0.25">
      <c r="A245" s="195" t="s">
        <v>16</v>
      </c>
      <c r="B245" s="352" t="s">
        <v>460</v>
      </c>
      <c r="C245" s="383"/>
      <c r="D245" s="47" t="s">
        <v>44</v>
      </c>
      <c r="E245" s="178"/>
      <c r="F245" s="49"/>
      <c r="G245" s="195" t="s">
        <v>16</v>
      </c>
      <c r="H245" s="19" t="s">
        <v>472</v>
      </c>
      <c r="I245" s="43"/>
      <c r="J245" s="47" t="s">
        <v>44</v>
      </c>
      <c r="K245" s="161"/>
      <c r="L245" s="62"/>
    </row>
    <row r="246" spans="1:12" ht="12" customHeight="1" x14ac:dyDescent="0.25">
      <c r="A246" s="195" t="s">
        <v>16</v>
      </c>
      <c r="B246" s="352" t="s">
        <v>461</v>
      </c>
      <c r="C246" s="383"/>
      <c r="D246" s="47" t="s">
        <v>44</v>
      </c>
      <c r="E246" s="178"/>
      <c r="F246" s="49"/>
      <c r="G246" s="195" t="s">
        <v>16</v>
      </c>
      <c r="H246" s="143" t="s">
        <v>474</v>
      </c>
      <c r="I246" s="78"/>
      <c r="J246" s="47" t="s">
        <v>44</v>
      </c>
      <c r="K246" s="161"/>
      <c r="L246" s="62"/>
    </row>
    <row r="247" spans="1:12" ht="12" customHeight="1" x14ac:dyDescent="0.25">
      <c r="A247" s="195" t="s">
        <v>16</v>
      </c>
      <c r="B247" s="352" t="s">
        <v>462</v>
      </c>
      <c r="C247" s="383"/>
      <c r="D247" s="47" t="s">
        <v>44</v>
      </c>
      <c r="E247" s="178"/>
      <c r="F247" s="49"/>
      <c r="G247" s="195" t="s">
        <v>16</v>
      </c>
      <c r="H247" s="175" t="s">
        <v>542</v>
      </c>
      <c r="I247" s="152"/>
      <c r="J247" s="47" t="s">
        <v>44</v>
      </c>
      <c r="K247" s="161"/>
      <c r="L247" s="62"/>
    </row>
    <row r="248" spans="1:12" ht="12" customHeight="1" x14ac:dyDescent="0.25">
      <c r="A248" s="195" t="s">
        <v>16</v>
      </c>
      <c r="B248" s="162" t="s">
        <v>463</v>
      </c>
      <c r="C248" s="165"/>
      <c r="D248" s="47" t="s">
        <v>44</v>
      </c>
      <c r="E248" s="178"/>
      <c r="F248" s="49"/>
      <c r="G248" s="195" t="s">
        <v>16</v>
      </c>
      <c r="H248" s="175" t="s">
        <v>544</v>
      </c>
      <c r="I248" s="152"/>
      <c r="J248" s="47" t="s">
        <v>44</v>
      </c>
      <c r="K248" s="161"/>
      <c r="L248" s="62"/>
    </row>
    <row r="249" spans="1:12" ht="12" customHeight="1" x14ac:dyDescent="0.25">
      <c r="A249" s="168"/>
      <c r="B249" s="52" t="s">
        <v>409</v>
      </c>
      <c r="C249" s="48"/>
      <c r="D249" s="51">
        <v>12</v>
      </c>
      <c r="E249" s="44">
        <f t="shared" ref="E249:E257" si="33">SUM(A249*D249)</f>
        <v>0</v>
      </c>
      <c r="F249" s="49"/>
      <c r="G249" s="195"/>
      <c r="H249" s="170" t="s">
        <v>543</v>
      </c>
      <c r="I249" s="153"/>
      <c r="J249" s="250">
        <v>40</v>
      </c>
      <c r="K249" s="161">
        <v>0</v>
      </c>
      <c r="L249" s="62"/>
    </row>
    <row r="250" spans="1:12" ht="12" customHeight="1" x14ac:dyDescent="0.25">
      <c r="A250" s="168"/>
      <c r="B250" s="52" t="s">
        <v>410</v>
      </c>
      <c r="C250" s="71"/>
      <c r="D250" s="51">
        <v>1</v>
      </c>
      <c r="E250" s="44">
        <f t="shared" si="33"/>
        <v>0</v>
      </c>
      <c r="F250" s="49"/>
      <c r="G250" s="195"/>
      <c r="H250" s="314" t="s">
        <v>382</v>
      </c>
      <c r="I250" s="294"/>
      <c r="J250" s="166">
        <v>35</v>
      </c>
      <c r="K250" s="161">
        <f>SUM(G250*J250)</f>
        <v>0</v>
      </c>
      <c r="L250" s="62"/>
    </row>
    <row r="251" spans="1:12" ht="12" customHeight="1" x14ac:dyDescent="0.25">
      <c r="A251" s="168"/>
      <c r="B251" s="52" t="s">
        <v>411</v>
      </c>
      <c r="C251" s="43"/>
      <c r="D251" s="51">
        <v>7.5</v>
      </c>
      <c r="E251" s="44">
        <f t="shared" si="33"/>
        <v>0</v>
      </c>
      <c r="F251" s="49"/>
      <c r="G251" s="169"/>
      <c r="H251" s="19" t="s">
        <v>383</v>
      </c>
      <c r="I251" s="9"/>
      <c r="J251" s="51">
        <v>75</v>
      </c>
      <c r="K251" s="161">
        <f t="shared" ref="K251:K267" si="34">SUM(G251*J251)</f>
        <v>0</v>
      </c>
      <c r="L251" s="62"/>
    </row>
    <row r="252" spans="1:12" ht="12" customHeight="1" x14ac:dyDescent="0.25">
      <c r="A252" s="168"/>
      <c r="B252" s="52" t="s">
        <v>412</v>
      </c>
      <c r="C252" s="43"/>
      <c r="D252" s="51">
        <v>2</v>
      </c>
      <c r="E252" s="44">
        <f t="shared" si="33"/>
        <v>0</v>
      </c>
      <c r="F252" s="49"/>
      <c r="G252" s="195"/>
      <c r="H252" s="19" t="s">
        <v>384</v>
      </c>
      <c r="I252" s="20"/>
      <c r="J252" s="51">
        <v>50</v>
      </c>
      <c r="K252" s="161">
        <f t="shared" si="34"/>
        <v>0</v>
      </c>
      <c r="L252" s="62"/>
    </row>
    <row r="253" spans="1:12" ht="12" customHeight="1" x14ac:dyDescent="0.25">
      <c r="A253" s="209"/>
      <c r="B253" s="52" t="s">
        <v>413</v>
      </c>
      <c r="C253" s="43"/>
      <c r="D253" s="51">
        <v>3</v>
      </c>
      <c r="E253" s="44">
        <f t="shared" si="33"/>
        <v>0</v>
      </c>
      <c r="F253" s="49"/>
      <c r="G253" s="204"/>
      <c r="H253" s="273" t="s">
        <v>385</v>
      </c>
      <c r="I253" s="274"/>
      <c r="J253" s="151">
        <v>30</v>
      </c>
      <c r="K253" s="161">
        <f t="shared" si="34"/>
        <v>0</v>
      </c>
      <c r="L253" s="62"/>
    </row>
    <row r="254" spans="1:12" ht="12" customHeight="1" x14ac:dyDescent="0.25">
      <c r="A254" s="168"/>
      <c r="B254" s="52" t="s">
        <v>414</v>
      </c>
      <c r="C254" s="43"/>
      <c r="D254" s="51">
        <v>1.25</v>
      </c>
      <c r="E254" s="44">
        <f t="shared" si="33"/>
        <v>0</v>
      </c>
      <c r="F254" s="49"/>
      <c r="G254" s="204"/>
      <c r="H254" s="275" t="s">
        <v>386</v>
      </c>
      <c r="I254" s="276"/>
      <c r="J254" s="51">
        <v>30</v>
      </c>
      <c r="K254" s="161">
        <f t="shared" si="34"/>
        <v>0</v>
      </c>
      <c r="L254" s="62"/>
    </row>
    <row r="255" spans="1:12" ht="12" customHeight="1" x14ac:dyDescent="0.25">
      <c r="A255" s="168"/>
      <c r="B255" s="52" t="s">
        <v>415</v>
      </c>
      <c r="C255" s="43"/>
      <c r="D255" s="51">
        <v>5</v>
      </c>
      <c r="E255" s="44">
        <f t="shared" si="33"/>
        <v>0</v>
      </c>
      <c r="F255" s="49"/>
      <c r="G255" s="203"/>
      <c r="H255" s="52" t="s">
        <v>387</v>
      </c>
      <c r="I255" s="43"/>
      <c r="J255" s="51">
        <v>125</v>
      </c>
      <c r="K255" s="161">
        <f t="shared" si="34"/>
        <v>0</v>
      </c>
      <c r="L255" s="62"/>
    </row>
    <row r="256" spans="1:12" ht="12" customHeight="1" x14ac:dyDescent="0.25">
      <c r="A256" s="168"/>
      <c r="B256" s="52" t="s">
        <v>416</v>
      </c>
      <c r="C256" s="43"/>
      <c r="D256" s="51">
        <v>125</v>
      </c>
      <c r="E256" s="44">
        <f t="shared" si="33"/>
        <v>0</v>
      </c>
      <c r="F256" s="49"/>
      <c r="G256" s="203"/>
      <c r="H256" s="52" t="s">
        <v>388</v>
      </c>
      <c r="I256" s="43"/>
      <c r="J256" s="51">
        <v>95</v>
      </c>
      <c r="K256" s="161">
        <f t="shared" si="34"/>
        <v>0</v>
      </c>
      <c r="L256" s="62"/>
    </row>
    <row r="257" spans="1:12" ht="12" customHeight="1" x14ac:dyDescent="0.25">
      <c r="A257" s="168"/>
      <c r="B257" s="21" t="s">
        <v>417</v>
      </c>
      <c r="C257" s="21"/>
      <c r="D257" s="51">
        <v>30</v>
      </c>
      <c r="E257" s="44">
        <f t="shared" si="33"/>
        <v>0</v>
      </c>
      <c r="F257" s="49"/>
      <c r="G257" s="203"/>
      <c r="H257" s="52" t="s">
        <v>389</v>
      </c>
      <c r="I257" s="43"/>
      <c r="J257" s="51">
        <v>25</v>
      </c>
      <c r="K257" s="161">
        <f t="shared" si="34"/>
        <v>0</v>
      </c>
      <c r="L257" s="62"/>
    </row>
    <row r="258" spans="1:12" ht="12" customHeight="1" x14ac:dyDescent="0.25">
      <c r="A258" s="284" t="s">
        <v>418</v>
      </c>
      <c r="B258" s="285"/>
      <c r="C258" s="285"/>
      <c r="D258" s="285"/>
      <c r="E258" s="286"/>
      <c r="F258" s="49"/>
      <c r="G258" s="203"/>
      <c r="H258" s="52" t="s">
        <v>390</v>
      </c>
      <c r="I258" s="43"/>
      <c r="J258" s="51">
        <v>25</v>
      </c>
      <c r="K258" s="161">
        <f t="shared" si="34"/>
        <v>0</v>
      </c>
      <c r="L258" s="62"/>
    </row>
    <row r="259" spans="1:12" ht="12" customHeight="1" x14ac:dyDescent="0.25">
      <c r="A259" s="195" t="s">
        <v>16</v>
      </c>
      <c r="B259" s="339" t="s">
        <v>501</v>
      </c>
      <c r="C259" s="349"/>
      <c r="D259" s="47" t="s">
        <v>44</v>
      </c>
      <c r="E259" s="44"/>
      <c r="F259" s="49"/>
      <c r="G259" s="203"/>
      <c r="H259" s="52" t="s">
        <v>391</v>
      </c>
      <c r="I259" s="43"/>
      <c r="J259" s="51">
        <v>100</v>
      </c>
      <c r="K259" s="161">
        <f t="shared" si="34"/>
        <v>0</v>
      </c>
      <c r="L259" s="62"/>
    </row>
    <row r="260" spans="1:12" ht="12" customHeight="1" x14ac:dyDescent="0.25">
      <c r="A260" s="199" t="s">
        <v>16</v>
      </c>
      <c r="B260" s="377" t="s">
        <v>521</v>
      </c>
      <c r="C260" s="378"/>
      <c r="D260" s="47" t="s">
        <v>44</v>
      </c>
      <c r="E260" s="44"/>
      <c r="F260" s="49"/>
      <c r="G260" s="195"/>
      <c r="H260" s="52" t="s">
        <v>392</v>
      </c>
      <c r="I260" s="81"/>
      <c r="J260" s="51">
        <v>75</v>
      </c>
      <c r="K260" s="161">
        <f t="shared" si="34"/>
        <v>0</v>
      </c>
      <c r="L260" s="62"/>
    </row>
    <row r="261" spans="1:12" ht="12" customHeight="1" x14ac:dyDescent="0.25">
      <c r="A261" s="195" t="s">
        <v>16</v>
      </c>
      <c r="B261" s="377" t="s">
        <v>522</v>
      </c>
      <c r="C261" s="378"/>
      <c r="D261" s="47" t="s">
        <v>44</v>
      </c>
      <c r="E261" s="44"/>
      <c r="F261" s="49"/>
      <c r="G261" s="195"/>
      <c r="H261" s="52" t="s">
        <v>393</v>
      </c>
      <c r="I261" s="43"/>
      <c r="J261" s="51">
        <v>350</v>
      </c>
      <c r="K261" s="161">
        <f t="shared" si="34"/>
        <v>0</v>
      </c>
      <c r="L261" s="62"/>
    </row>
    <row r="262" spans="1:12" ht="12" customHeight="1" x14ac:dyDescent="0.25">
      <c r="A262" s="168"/>
      <c r="B262" s="52" t="s">
        <v>419</v>
      </c>
      <c r="C262" s="48"/>
      <c r="D262" s="51">
        <v>50</v>
      </c>
      <c r="E262" s="44">
        <f t="shared" ref="E262:E269" si="35">SUM(A262*D262)</f>
        <v>0</v>
      </c>
      <c r="F262" s="49"/>
      <c r="G262" s="195"/>
      <c r="H262" s="279" t="s">
        <v>394</v>
      </c>
      <c r="I262" s="272"/>
      <c r="J262" s="51">
        <v>35</v>
      </c>
      <c r="K262" s="161">
        <f t="shared" si="34"/>
        <v>0</v>
      </c>
    </row>
    <row r="263" spans="1:12" ht="12" customHeight="1" x14ac:dyDescent="0.25">
      <c r="A263" s="168"/>
      <c r="B263" s="52" t="s">
        <v>420</v>
      </c>
      <c r="C263" s="43"/>
      <c r="D263" s="51">
        <v>395</v>
      </c>
      <c r="E263" s="44">
        <f t="shared" si="35"/>
        <v>0</v>
      </c>
      <c r="F263" s="21"/>
      <c r="G263" s="195"/>
      <c r="H263" s="52" t="s">
        <v>395</v>
      </c>
      <c r="I263" s="43"/>
      <c r="J263" s="51">
        <v>40</v>
      </c>
      <c r="K263" s="161">
        <f t="shared" si="34"/>
        <v>0</v>
      </c>
    </row>
    <row r="264" spans="1:12" ht="12" customHeight="1" x14ac:dyDescent="0.25">
      <c r="A264" s="322"/>
      <c r="B264" s="293" t="s">
        <v>421</v>
      </c>
      <c r="C264" s="294"/>
      <c r="D264" s="299">
        <v>100</v>
      </c>
      <c r="E264" s="315">
        <f>SUM(A265*D265)</f>
        <v>0</v>
      </c>
      <c r="F264" s="21"/>
      <c r="G264" s="195"/>
      <c r="H264" s="52" t="s">
        <v>396</v>
      </c>
      <c r="I264" s="43"/>
      <c r="J264" s="51">
        <v>55</v>
      </c>
      <c r="K264" s="161">
        <f t="shared" si="34"/>
        <v>0</v>
      </c>
    </row>
    <row r="265" spans="1:12" ht="12" customHeight="1" x14ac:dyDescent="0.25">
      <c r="A265" s="292"/>
      <c r="B265" s="295"/>
      <c r="C265" s="296"/>
      <c r="D265" s="292"/>
      <c r="E265" s="316">
        <f t="shared" si="35"/>
        <v>0</v>
      </c>
      <c r="F265" s="49"/>
      <c r="G265" s="195"/>
      <c r="H265" s="277" t="s">
        <v>397</v>
      </c>
      <c r="I265" s="274"/>
      <c r="J265" s="151">
        <v>50</v>
      </c>
      <c r="K265" s="161">
        <f t="shared" si="34"/>
        <v>0</v>
      </c>
      <c r="L265" s="62"/>
    </row>
    <row r="266" spans="1:12" ht="12" customHeight="1" x14ac:dyDescent="0.25">
      <c r="A266" s="322"/>
      <c r="B266" s="293" t="s">
        <v>422</v>
      </c>
      <c r="C266" s="294"/>
      <c r="D266" s="348">
        <v>275</v>
      </c>
      <c r="E266" s="384">
        <f>SUM(A267*D267)</f>
        <v>0</v>
      </c>
      <c r="F266" s="49"/>
      <c r="G266" s="195"/>
      <c r="H266" s="52" t="s">
        <v>398</v>
      </c>
      <c r="I266" s="43"/>
      <c r="J266" s="51">
        <v>75</v>
      </c>
      <c r="K266" s="161">
        <f t="shared" si="34"/>
        <v>0</v>
      </c>
      <c r="L266" s="62"/>
    </row>
    <row r="267" spans="1:12" ht="12" customHeight="1" x14ac:dyDescent="0.25">
      <c r="A267" s="292"/>
      <c r="B267" s="295"/>
      <c r="C267" s="296"/>
      <c r="D267" s="331"/>
      <c r="E267" s="385">
        <f t="shared" si="35"/>
        <v>0</v>
      </c>
      <c r="F267" s="49"/>
      <c r="G267" s="198"/>
      <c r="H267" s="278" t="s">
        <v>564</v>
      </c>
      <c r="I267" s="278"/>
      <c r="J267" s="51">
        <v>30</v>
      </c>
      <c r="K267" s="161">
        <f t="shared" si="34"/>
        <v>0</v>
      </c>
    </row>
    <row r="268" spans="1:12" ht="12" customHeight="1" x14ac:dyDescent="0.25">
      <c r="A268" s="209"/>
      <c r="B268" s="80" t="s">
        <v>423</v>
      </c>
      <c r="C268" s="46"/>
      <c r="D268" s="51">
        <v>50</v>
      </c>
      <c r="E268" s="44">
        <f t="shared" si="35"/>
        <v>0</v>
      </c>
      <c r="F268" s="21"/>
      <c r="G268" s="198"/>
      <c r="H268" s="280"/>
      <c r="I268" s="281"/>
      <c r="J268" s="218"/>
      <c r="K268" s="192"/>
    </row>
    <row r="269" spans="1:12" ht="12" customHeight="1" x14ac:dyDescent="0.25">
      <c r="A269" s="168"/>
      <c r="B269" s="45" t="s">
        <v>424</v>
      </c>
      <c r="C269" s="45"/>
      <c r="D269" s="51">
        <v>425</v>
      </c>
      <c r="E269" s="44">
        <f t="shared" si="35"/>
        <v>0</v>
      </c>
      <c r="F269" s="21"/>
      <c r="G269" s="198"/>
      <c r="H269" s="282"/>
      <c r="I269" s="283"/>
      <c r="J269" s="61"/>
      <c r="K269" s="192"/>
    </row>
    <row r="270" spans="1:12" ht="12" customHeight="1" x14ac:dyDescent="0.25">
      <c r="A270" s="284" t="s">
        <v>425</v>
      </c>
      <c r="B270" s="285"/>
      <c r="C270" s="285"/>
      <c r="D270" s="285"/>
      <c r="E270" s="286"/>
      <c r="F270" s="21"/>
      <c r="G270" s="284" t="s">
        <v>427</v>
      </c>
      <c r="H270" s="285"/>
      <c r="I270" s="285"/>
      <c r="J270" s="285"/>
      <c r="K270" s="286"/>
    </row>
    <row r="271" spans="1:12" ht="12" customHeight="1" x14ac:dyDescent="0.25">
      <c r="A271" s="195"/>
      <c r="B271" s="19" t="s">
        <v>506</v>
      </c>
      <c r="C271" s="43"/>
      <c r="D271" s="47" t="s">
        <v>44</v>
      </c>
      <c r="E271" s="194"/>
      <c r="F271" s="21"/>
      <c r="G271" s="239" t="s">
        <v>16</v>
      </c>
      <c r="H271" s="19" t="s">
        <v>538</v>
      </c>
      <c r="I271" s="43"/>
      <c r="J271" s="240" t="s">
        <v>44</v>
      </c>
      <c r="K271" s="241"/>
    </row>
    <row r="272" spans="1:12" ht="12" customHeight="1" x14ac:dyDescent="0.25">
      <c r="A272" s="195" t="s">
        <v>16</v>
      </c>
      <c r="B272" s="305" t="s">
        <v>507</v>
      </c>
      <c r="C272" s="272"/>
      <c r="D272" s="47" t="s">
        <v>44</v>
      </c>
      <c r="E272" s="44"/>
      <c r="F272" s="21"/>
      <c r="G272" s="239" t="s">
        <v>16</v>
      </c>
      <c r="H272" s="237" t="s">
        <v>539</v>
      </c>
      <c r="I272" s="236"/>
      <c r="J272" s="240" t="s">
        <v>44</v>
      </c>
      <c r="K272" s="44"/>
    </row>
    <row r="273" spans="1:12" ht="12" customHeight="1" x14ac:dyDescent="0.25">
      <c r="A273" s="195" t="s">
        <v>16</v>
      </c>
      <c r="B273" s="278" t="s">
        <v>508</v>
      </c>
      <c r="C273" s="281"/>
      <c r="D273" s="188" t="s">
        <v>44</v>
      </c>
      <c r="E273" s="44"/>
      <c r="F273" s="21"/>
      <c r="G273" s="239" t="s">
        <v>16</v>
      </c>
      <c r="H273" s="271" t="s">
        <v>540</v>
      </c>
      <c r="I273" s="272"/>
      <c r="J273" s="240" t="s">
        <v>44</v>
      </c>
      <c r="K273" s="44"/>
    </row>
    <row r="274" spans="1:12" ht="12" customHeight="1" x14ac:dyDescent="0.25">
      <c r="A274" s="168"/>
      <c r="B274" s="19" t="s">
        <v>559</v>
      </c>
      <c r="C274" s="43"/>
      <c r="D274" s="51">
        <v>125</v>
      </c>
      <c r="E274" s="44">
        <f t="shared" ref="E274:E275" si="36">SUM(A274*D274)</f>
        <v>0</v>
      </c>
      <c r="F274" s="21"/>
      <c r="G274" s="239" t="s">
        <v>16</v>
      </c>
      <c r="H274" s="2" t="s">
        <v>541</v>
      </c>
      <c r="J274" s="189" t="s">
        <v>44</v>
      </c>
      <c r="K274" s="44"/>
    </row>
    <row r="275" spans="1:12" ht="12" customHeight="1" x14ac:dyDescent="0.25">
      <c r="A275" s="169"/>
      <c r="B275" s="52" t="s">
        <v>426</v>
      </c>
      <c r="C275" s="43"/>
      <c r="D275" s="51">
        <v>25</v>
      </c>
      <c r="E275" s="44">
        <f t="shared" si="36"/>
        <v>0</v>
      </c>
      <c r="F275" s="49"/>
      <c r="G275" s="243"/>
      <c r="H275" s="52" t="s">
        <v>428</v>
      </c>
      <c r="I275" s="43"/>
      <c r="J275" s="51">
        <v>125</v>
      </c>
      <c r="K275" s="44">
        <f>SUM(G275*J275)</f>
        <v>0</v>
      </c>
      <c r="L275" s="62"/>
    </row>
    <row r="276" spans="1:12" ht="12" customHeight="1" x14ac:dyDescent="0.25">
      <c r="A276" s="70"/>
      <c r="B276" s="82" t="s">
        <v>72</v>
      </c>
      <c r="C276" s="71"/>
      <c r="D276" s="72"/>
      <c r="E276" s="73"/>
      <c r="F276" s="49"/>
      <c r="G276" s="195"/>
      <c r="H276" s="82"/>
      <c r="I276" s="71"/>
      <c r="J276" s="72"/>
      <c r="K276" s="227"/>
    </row>
    <row r="277" spans="1:12" ht="12" customHeight="1" x14ac:dyDescent="0.25">
      <c r="A277" s="83" t="s">
        <v>571</v>
      </c>
      <c r="B277" s="83"/>
      <c r="C277" s="71"/>
      <c r="D277" s="72"/>
      <c r="E277" s="73"/>
      <c r="F277" s="49"/>
      <c r="G277" s="199"/>
      <c r="H277" s="82"/>
      <c r="I277" s="71"/>
      <c r="J277" s="72"/>
      <c r="K277" s="227"/>
    </row>
    <row r="278" spans="1:12" ht="12" customHeight="1" x14ac:dyDescent="0.25">
      <c r="A278" s="70"/>
      <c r="B278" s="83" t="s">
        <v>570</v>
      </c>
      <c r="C278" s="71"/>
      <c r="D278" s="72"/>
      <c r="E278" s="73"/>
      <c r="F278" s="49"/>
      <c r="G278" s="199"/>
      <c r="H278" s="82"/>
      <c r="I278" s="71"/>
      <c r="J278" s="72"/>
      <c r="K278" s="227"/>
    </row>
    <row r="279" spans="1:12" ht="12" customHeight="1" x14ac:dyDescent="0.25">
      <c r="A279" s="254" t="s">
        <v>14</v>
      </c>
      <c r="B279" s="84"/>
      <c r="C279" s="71"/>
      <c r="D279" s="72"/>
      <c r="E279" s="73"/>
      <c r="F279" s="49"/>
      <c r="G279" s="199"/>
      <c r="H279" s="82"/>
      <c r="I279" s="71"/>
      <c r="J279" s="72"/>
      <c r="K279" s="227"/>
    </row>
    <row r="280" spans="1:12" ht="12" customHeight="1" x14ac:dyDescent="0.25">
      <c r="A280" s="255" t="s">
        <v>49</v>
      </c>
      <c r="B280" s="85"/>
      <c r="C280" s="52"/>
      <c r="D280" s="61"/>
      <c r="E280" s="73"/>
      <c r="F280" s="49"/>
      <c r="G280" s="199"/>
      <c r="H280" s="76"/>
      <c r="I280" s="71"/>
      <c r="J280" s="72"/>
      <c r="K280" s="227"/>
    </row>
    <row r="281" spans="1:12" ht="12" customHeight="1" thickBot="1" x14ac:dyDescent="0.3">
      <c r="A281" s="255" t="s">
        <v>13</v>
      </c>
      <c r="B281" s="85"/>
      <c r="C281" s="52"/>
      <c r="D281" s="61"/>
      <c r="E281" s="62"/>
      <c r="F281" s="49"/>
      <c r="G281" s="202" t="s">
        <v>45</v>
      </c>
      <c r="H281" s="71"/>
      <c r="I281" s="71"/>
      <c r="J281" s="72"/>
      <c r="K281" s="227"/>
    </row>
    <row r="282" spans="1:12" ht="12" customHeight="1" thickBot="1" x14ac:dyDescent="0.3">
      <c r="A282" s="256" t="s">
        <v>18</v>
      </c>
      <c r="B282" s="87"/>
      <c r="C282" s="52"/>
      <c r="D282" s="61"/>
      <c r="E282" s="62"/>
      <c r="F282" s="49"/>
      <c r="G282" s="199"/>
      <c r="H282" s="88" t="s">
        <v>22</v>
      </c>
      <c r="I282" s="89"/>
      <c r="J282" s="90"/>
      <c r="K282" s="228">
        <f>SUM(E11:E275)+SUM(K11:K275)</f>
        <v>0</v>
      </c>
    </row>
    <row r="283" spans="1:12" ht="12" customHeight="1" x14ac:dyDescent="0.25">
      <c r="A283" s="256" t="s">
        <v>19</v>
      </c>
      <c r="B283" s="87"/>
      <c r="C283" s="52"/>
      <c r="D283" s="61"/>
      <c r="E283" s="62"/>
      <c r="F283" s="49"/>
      <c r="G283" s="199"/>
      <c r="H283" s="71"/>
      <c r="I283" s="71"/>
      <c r="J283" s="72"/>
      <c r="K283" s="227"/>
    </row>
    <row r="284" spans="1:12" ht="12" customHeight="1" x14ac:dyDescent="0.25">
      <c r="A284" s="256" t="s">
        <v>26</v>
      </c>
      <c r="B284" s="87"/>
      <c r="C284" s="52"/>
      <c r="D284" s="61"/>
      <c r="E284" s="62"/>
      <c r="F284" s="49"/>
      <c r="G284" s="239" t="s">
        <v>16</v>
      </c>
      <c r="H284" s="91" t="s">
        <v>80</v>
      </c>
      <c r="I284" s="92"/>
      <c r="J284" s="93" t="s">
        <v>25</v>
      </c>
      <c r="K284" s="229"/>
    </row>
    <row r="285" spans="1:12" ht="12" customHeight="1" x14ac:dyDescent="0.25">
      <c r="A285" s="256" t="s">
        <v>75</v>
      </c>
      <c r="B285" s="87"/>
      <c r="C285" s="52"/>
      <c r="D285" s="94"/>
      <c r="E285" s="94"/>
      <c r="F285" s="49"/>
      <c r="G285" s="200" t="s">
        <v>16</v>
      </c>
      <c r="H285" s="95" t="s">
        <v>32</v>
      </c>
      <c r="I285" s="96"/>
      <c r="J285" s="93" t="s">
        <v>25</v>
      </c>
      <c r="K285" s="229"/>
    </row>
    <row r="286" spans="1:12" ht="12" customHeight="1" x14ac:dyDescent="0.25">
      <c r="A286" s="256" t="s">
        <v>50</v>
      </c>
      <c r="B286" s="87"/>
      <c r="C286" s="52"/>
      <c r="D286" s="61"/>
      <c r="E286" s="62"/>
      <c r="F286" s="49"/>
      <c r="G286" s="200" t="s">
        <v>16</v>
      </c>
      <c r="H286" s="95" t="s">
        <v>33</v>
      </c>
      <c r="I286" s="97"/>
      <c r="J286" s="98" t="s">
        <v>25</v>
      </c>
      <c r="K286" s="229"/>
    </row>
    <row r="287" spans="1:12" ht="12" customHeight="1" x14ac:dyDescent="0.25">
      <c r="A287" s="255" t="s">
        <v>12</v>
      </c>
      <c r="B287" s="85"/>
      <c r="C287" s="52"/>
      <c r="D287" s="61"/>
      <c r="E287" s="62"/>
      <c r="F287" s="49"/>
      <c r="G287" s="200" t="s">
        <v>16</v>
      </c>
      <c r="H287" s="77" t="s">
        <v>34</v>
      </c>
      <c r="I287" s="68"/>
      <c r="J287" s="69">
        <v>3.2500000000000001E-2</v>
      </c>
      <c r="K287" s="225">
        <f>SUM(K282)*3.25%</f>
        <v>0</v>
      </c>
    </row>
    <row r="288" spans="1:12" ht="12" customHeight="1" x14ac:dyDescent="0.25">
      <c r="A288" s="256" t="s">
        <v>51</v>
      </c>
      <c r="B288" s="87"/>
      <c r="C288" s="52"/>
      <c r="D288" s="61"/>
      <c r="E288" s="62"/>
      <c r="F288" s="49"/>
      <c r="G288" s="195" t="s">
        <v>16</v>
      </c>
      <c r="H288" s="265" t="s">
        <v>71</v>
      </c>
      <c r="I288" s="266"/>
      <c r="J288" s="267"/>
      <c r="K288" s="268">
        <f>SUM(K9+K287+K282)</f>
        <v>0</v>
      </c>
    </row>
    <row r="289" spans="1:11" ht="12" customHeight="1" x14ac:dyDescent="0.25">
      <c r="A289" s="256" t="s">
        <v>8</v>
      </c>
      <c r="B289" s="87"/>
      <c r="C289" s="52"/>
      <c r="D289" s="61"/>
      <c r="E289" s="62"/>
      <c r="F289" s="49"/>
      <c r="G289" s="264">
        <v>1</v>
      </c>
      <c r="H289" s="77" t="s">
        <v>35</v>
      </c>
      <c r="I289" s="68"/>
      <c r="J289" s="69">
        <v>130</v>
      </c>
      <c r="K289" s="225">
        <v>130</v>
      </c>
    </row>
    <row r="290" spans="1:11" ht="12" customHeight="1" x14ac:dyDescent="0.25">
      <c r="A290" s="256" t="s">
        <v>20</v>
      </c>
      <c r="B290" s="87"/>
      <c r="C290" s="52"/>
      <c r="D290" s="61"/>
      <c r="E290" s="62"/>
      <c r="F290" s="49"/>
      <c r="G290" s="195"/>
      <c r="H290" s="247"/>
      <c r="I290" s="43"/>
      <c r="J290" s="51"/>
      <c r="K290" s="225"/>
    </row>
    <row r="291" spans="1:11" ht="12" customHeight="1" x14ac:dyDescent="0.25">
      <c r="A291" s="256" t="s">
        <v>17</v>
      </c>
      <c r="B291" s="87"/>
      <c r="C291" s="52"/>
      <c r="D291" s="61"/>
      <c r="E291" s="62"/>
      <c r="F291" s="49"/>
      <c r="G291" s="195"/>
      <c r="H291" s="99"/>
      <c r="I291" s="100"/>
      <c r="J291" s="101"/>
      <c r="K291" s="220"/>
    </row>
    <row r="292" spans="1:11" ht="12" customHeight="1" x14ac:dyDescent="0.25">
      <c r="A292" s="256" t="s">
        <v>52</v>
      </c>
      <c r="B292" s="43"/>
      <c r="C292" s="52"/>
      <c r="D292" s="61"/>
      <c r="E292" s="62"/>
      <c r="F292" s="49"/>
      <c r="G292" s="239"/>
      <c r="H292" s="247" t="s">
        <v>549</v>
      </c>
      <c r="I292" s="43"/>
      <c r="J292" s="51"/>
      <c r="K292" s="225"/>
    </row>
    <row r="293" spans="1:11" ht="12" customHeight="1" x14ac:dyDescent="0.25">
      <c r="A293" s="256" t="s">
        <v>53</v>
      </c>
      <c r="B293" s="87"/>
      <c r="C293" s="52"/>
      <c r="D293" s="61"/>
      <c r="E293" s="62"/>
      <c r="F293" s="49"/>
      <c r="G293" s="199"/>
      <c r="H293" s="79"/>
      <c r="I293" s="71"/>
      <c r="J293" s="72"/>
      <c r="K293" s="227"/>
    </row>
    <row r="294" spans="1:11" ht="12" customHeight="1" thickBot="1" x14ac:dyDescent="0.3">
      <c r="A294" s="256" t="s">
        <v>54</v>
      </c>
      <c r="B294" s="87"/>
      <c r="C294" s="52"/>
      <c r="D294" s="61"/>
      <c r="E294" s="62"/>
      <c r="F294" s="49"/>
      <c r="G294" s="199"/>
      <c r="H294" s="86" t="s">
        <v>36</v>
      </c>
      <c r="I294" s="102"/>
      <c r="J294" s="72"/>
      <c r="K294" s="230"/>
    </row>
    <row r="295" spans="1:11" ht="12" customHeight="1" thickBot="1" x14ac:dyDescent="0.3">
      <c r="A295" s="257" t="s">
        <v>62</v>
      </c>
      <c r="B295" s="43"/>
      <c r="C295" s="52"/>
      <c r="D295" s="61"/>
      <c r="E295" s="62"/>
      <c r="F295" s="49"/>
      <c r="G295" s="199"/>
      <c r="H295" s="88" t="s">
        <v>7</v>
      </c>
      <c r="I295" s="103"/>
      <c r="J295" s="90"/>
      <c r="K295" s="228">
        <f>SUM(K288+K289+K290+K291+K292+K293)</f>
        <v>130</v>
      </c>
    </row>
    <row r="296" spans="1:11" ht="12" customHeight="1" x14ac:dyDescent="0.25">
      <c r="A296" s="257" t="s">
        <v>55</v>
      </c>
      <c r="B296" s="85"/>
      <c r="C296" s="52"/>
      <c r="D296" s="61"/>
      <c r="E296" s="62"/>
      <c r="F296" s="49"/>
      <c r="G296" s="199"/>
      <c r="H296" s="86" t="s">
        <v>37</v>
      </c>
      <c r="I296" s="71"/>
      <c r="J296" s="72"/>
      <c r="K296" s="227"/>
    </row>
    <row r="297" spans="1:11" ht="12" customHeight="1" x14ac:dyDescent="0.25">
      <c r="A297" s="256" t="s">
        <v>56</v>
      </c>
      <c r="B297" s="85"/>
      <c r="C297" s="52"/>
      <c r="D297" s="61"/>
      <c r="E297" s="62"/>
      <c r="F297" s="49"/>
      <c r="G297" s="199"/>
      <c r="H297" s="86"/>
      <c r="I297" s="71"/>
      <c r="J297" s="72"/>
      <c r="K297" s="227"/>
    </row>
    <row r="298" spans="1:11" ht="12" customHeight="1" x14ac:dyDescent="0.25">
      <c r="A298" s="256" t="s">
        <v>27</v>
      </c>
      <c r="B298" s="85"/>
      <c r="C298" s="52"/>
      <c r="D298" s="61"/>
      <c r="E298" s="62"/>
      <c r="F298" s="49"/>
      <c r="G298" s="199"/>
      <c r="H298" s="253" t="s">
        <v>572</v>
      </c>
      <c r="I298" s="71"/>
      <c r="J298" s="72"/>
      <c r="K298" s="231"/>
    </row>
    <row r="299" spans="1:11" ht="12" customHeight="1" x14ac:dyDescent="0.25">
      <c r="A299" s="256" t="s">
        <v>57</v>
      </c>
      <c r="B299" s="85"/>
      <c r="C299" s="52"/>
      <c r="D299" s="61"/>
      <c r="E299" s="62"/>
      <c r="F299" s="49"/>
      <c r="G299" s="199"/>
      <c r="H299" s="253" t="s">
        <v>573</v>
      </c>
      <c r="I299" s="71"/>
      <c r="J299" s="72"/>
      <c r="K299" s="231"/>
    </row>
    <row r="300" spans="1:11" ht="12" customHeight="1" x14ac:dyDescent="0.25">
      <c r="A300" s="256" t="s">
        <v>58</v>
      </c>
      <c r="B300" s="85"/>
      <c r="C300" s="52"/>
      <c r="D300" s="61"/>
      <c r="E300" s="62"/>
      <c r="F300" s="49"/>
      <c r="G300" s="199"/>
      <c r="H300" s="71" t="s">
        <v>64</v>
      </c>
      <c r="I300" s="71"/>
      <c r="J300" s="72"/>
      <c r="K300" s="231"/>
    </row>
    <row r="301" spans="1:11" ht="12" customHeight="1" x14ac:dyDescent="0.25">
      <c r="A301" s="256" t="s">
        <v>61</v>
      </c>
      <c r="B301" s="85"/>
      <c r="C301" s="52"/>
      <c r="D301" s="61"/>
      <c r="E301" s="62"/>
      <c r="F301" s="49"/>
      <c r="G301" s="199"/>
      <c r="H301" s="71"/>
      <c r="I301" s="71"/>
      <c r="J301" s="72"/>
      <c r="K301" s="231"/>
    </row>
    <row r="302" spans="1:11" ht="12" customHeight="1" x14ac:dyDescent="0.25">
      <c r="A302" s="256" t="s">
        <v>59</v>
      </c>
      <c r="B302" s="85"/>
      <c r="C302" s="52"/>
      <c r="D302" s="61"/>
      <c r="E302" s="62"/>
      <c r="F302" s="49"/>
      <c r="G302" s="199"/>
      <c r="H302" s="71" t="s">
        <v>65</v>
      </c>
      <c r="I302" s="71"/>
      <c r="J302" s="104" t="s">
        <v>67</v>
      </c>
      <c r="K302" s="231"/>
    </row>
    <row r="303" spans="1:11" ht="12" customHeight="1" x14ac:dyDescent="0.25">
      <c r="A303" s="256" t="s">
        <v>60</v>
      </c>
      <c r="B303" s="85"/>
      <c r="C303" s="52"/>
      <c r="D303" s="61"/>
      <c r="E303" s="105"/>
      <c r="F303" s="49"/>
      <c r="G303" s="199"/>
      <c r="H303" s="71" t="s">
        <v>66</v>
      </c>
      <c r="I303" s="71"/>
      <c r="J303" s="104" t="s">
        <v>68</v>
      </c>
      <c r="K303" s="231"/>
    </row>
    <row r="304" spans="1:11" ht="6" customHeight="1" x14ac:dyDescent="0.25">
      <c r="A304" s="213"/>
      <c r="B304" s="84"/>
      <c r="C304" s="71"/>
      <c r="D304" s="72"/>
      <c r="E304" s="105"/>
      <c r="F304" s="49"/>
      <c r="G304" s="199"/>
      <c r="H304" s="71"/>
      <c r="I304" s="71"/>
      <c r="J304" s="72"/>
      <c r="K304" s="231"/>
    </row>
    <row r="305" spans="1:11" ht="12" customHeight="1" x14ac:dyDescent="0.25">
      <c r="A305" s="251" t="s">
        <v>46</v>
      </c>
      <c r="B305" s="84"/>
      <c r="C305" s="84"/>
      <c r="D305" s="106"/>
      <c r="E305" s="105"/>
      <c r="F305" s="49"/>
      <c r="G305" s="199"/>
      <c r="H305" s="107"/>
      <c r="I305" s="108"/>
      <c r="J305" s="109"/>
      <c r="K305" s="227"/>
    </row>
    <row r="306" spans="1:11" ht="6" customHeight="1" thickBot="1" x14ac:dyDescent="0.3">
      <c r="A306" s="214"/>
      <c r="B306" s="84"/>
      <c r="C306" s="84"/>
      <c r="D306" s="106"/>
      <c r="E306" s="105"/>
      <c r="F306" s="49"/>
      <c r="G306" s="205"/>
      <c r="H306" s="108"/>
      <c r="I306" s="108"/>
      <c r="J306" s="109"/>
      <c r="K306" s="227"/>
    </row>
    <row r="307" spans="1:11" ht="12" customHeight="1" x14ac:dyDescent="0.25">
      <c r="A307" s="215"/>
      <c r="B307" s="111"/>
      <c r="C307" s="111" t="s">
        <v>15</v>
      </c>
      <c r="D307" s="112"/>
      <c r="E307" s="113"/>
      <c r="F307" s="114"/>
      <c r="G307" s="199"/>
      <c r="H307" s="111"/>
      <c r="I307" s="111"/>
      <c r="J307" s="137" t="s">
        <v>566</v>
      </c>
      <c r="K307" s="232"/>
    </row>
    <row r="308" spans="1:11" ht="12" customHeight="1" x14ac:dyDescent="0.25">
      <c r="A308" s="216"/>
      <c r="B308" s="115" t="s">
        <v>73</v>
      </c>
      <c r="C308" s="84"/>
      <c r="D308" s="106"/>
      <c r="E308" s="105"/>
      <c r="F308" s="82"/>
      <c r="G308" s="199"/>
      <c r="H308" s="84"/>
      <c r="I308" s="84"/>
      <c r="J308" s="106"/>
      <c r="K308" s="233"/>
    </row>
    <row r="309" spans="1:11" ht="12" customHeight="1" x14ac:dyDescent="0.25">
      <c r="A309" s="216"/>
      <c r="B309" s="79" t="s">
        <v>74</v>
      </c>
      <c r="C309" s="84"/>
      <c r="D309" s="106"/>
      <c r="E309" s="105"/>
      <c r="F309" s="82"/>
      <c r="G309" s="199"/>
      <c r="H309" s="84"/>
      <c r="I309" s="84"/>
      <c r="J309" s="106"/>
      <c r="K309" s="233"/>
    </row>
    <row r="310" spans="1:11" ht="12.75" customHeight="1" x14ac:dyDescent="0.25">
      <c r="A310" s="216"/>
      <c r="B310" s="79" t="s">
        <v>81</v>
      </c>
      <c r="C310" s="84"/>
      <c r="D310" s="106"/>
      <c r="E310" s="105"/>
      <c r="F310" s="82"/>
      <c r="G310" s="199"/>
      <c r="H310" s="84"/>
      <c r="I310" s="84"/>
      <c r="J310" s="106"/>
      <c r="K310" s="233"/>
    </row>
    <row r="311" spans="1:11" ht="12" customHeight="1" x14ac:dyDescent="0.25">
      <c r="A311" s="216"/>
      <c r="B311" s="84"/>
      <c r="C311" s="79" t="s">
        <v>23</v>
      </c>
      <c r="D311" s="106"/>
      <c r="E311" s="105"/>
      <c r="F311" s="116"/>
      <c r="G311" s="199"/>
      <c r="H311" s="84"/>
      <c r="I311" s="84"/>
      <c r="J311" s="106"/>
      <c r="K311" s="233"/>
    </row>
    <row r="312" spans="1:11" ht="14.4" customHeight="1" x14ac:dyDescent="0.3">
      <c r="A312" s="216"/>
      <c r="B312" s="84"/>
      <c r="C312" s="263" t="s">
        <v>31</v>
      </c>
      <c r="D312" s="106"/>
      <c r="E312" s="105"/>
      <c r="F312" s="82"/>
      <c r="G312" s="199"/>
      <c r="H312" s="84"/>
      <c r="I312" s="84"/>
      <c r="J312" s="106"/>
      <c r="K312" s="233"/>
    </row>
    <row r="313" spans="1:11" ht="12.75" customHeight="1" x14ac:dyDescent="0.25">
      <c r="A313" s="216"/>
      <c r="B313" s="84"/>
      <c r="C313" s="248" t="s">
        <v>550</v>
      </c>
      <c r="D313" s="106"/>
      <c r="E313" s="105"/>
      <c r="F313" s="82"/>
      <c r="G313" s="199"/>
      <c r="H313" s="84"/>
      <c r="I313" s="84"/>
      <c r="J313" s="106"/>
      <c r="K313" s="233"/>
    </row>
    <row r="314" spans="1:11" ht="12" customHeight="1" x14ac:dyDescent="0.25">
      <c r="A314" s="216"/>
      <c r="B314" s="84"/>
      <c r="C314" s="248" t="s">
        <v>551</v>
      </c>
      <c r="D314" s="106"/>
      <c r="E314" s="105"/>
      <c r="F314" s="82"/>
      <c r="G314" s="199"/>
      <c r="H314" s="84"/>
      <c r="I314" s="84"/>
      <c r="J314" s="106"/>
      <c r="K314" s="233"/>
    </row>
    <row r="315" spans="1:11" ht="12" customHeight="1" x14ac:dyDescent="0.25">
      <c r="A315" s="216"/>
      <c r="B315" s="84"/>
      <c r="C315" s="248" t="s">
        <v>567</v>
      </c>
      <c r="D315" s="106"/>
      <c r="E315" s="105"/>
      <c r="F315" s="82"/>
      <c r="G315" s="199"/>
      <c r="H315" s="84"/>
      <c r="I315" s="84"/>
      <c r="J315" s="106"/>
      <c r="K315" s="233"/>
    </row>
    <row r="316" spans="1:11" ht="12" customHeight="1" x14ac:dyDescent="0.25">
      <c r="A316" s="216"/>
      <c r="B316" s="84"/>
      <c r="C316" s="117" t="s">
        <v>78</v>
      </c>
      <c r="D316" s="106"/>
      <c r="E316" s="105"/>
      <c r="F316" s="82"/>
      <c r="G316" s="199"/>
      <c r="H316" s="84"/>
      <c r="I316" s="84"/>
      <c r="J316" s="106"/>
      <c r="K316" s="233"/>
    </row>
    <row r="317" spans="1:11" ht="12.75" customHeight="1" x14ac:dyDescent="0.25">
      <c r="A317" s="216"/>
      <c r="B317" s="71" t="s">
        <v>63</v>
      </c>
      <c r="C317" s="118"/>
      <c r="D317" s="106"/>
      <c r="E317" s="105"/>
      <c r="F317" s="82"/>
      <c r="G317" s="199"/>
      <c r="H317" s="84"/>
      <c r="I317" s="84"/>
      <c r="J317" s="106"/>
      <c r="K317" s="233"/>
    </row>
    <row r="318" spans="1:11" ht="12.75" customHeight="1" x14ac:dyDescent="0.25">
      <c r="A318" s="216"/>
      <c r="B318" s="79" t="s">
        <v>38</v>
      </c>
      <c r="C318" s="84"/>
      <c r="D318" s="106"/>
      <c r="E318" s="105"/>
      <c r="F318" s="82"/>
      <c r="G318" s="199"/>
      <c r="H318" s="84"/>
      <c r="I318" s="84"/>
      <c r="J318" s="106"/>
      <c r="K318" s="233"/>
    </row>
    <row r="319" spans="1:11" ht="12" customHeight="1" x14ac:dyDescent="0.25">
      <c r="A319" s="216"/>
      <c r="B319" s="71" t="s">
        <v>76</v>
      </c>
      <c r="C319" s="84"/>
      <c r="D319" s="106"/>
      <c r="E319" s="105"/>
      <c r="F319" s="82"/>
      <c r="G319" s="199"/>
      <c r="H319" s="84"/>
      <c r="I319" s="84"/>
      <c r="J319" s="106"/>
      <c r="K319" s="233"/>
    </row>
    <row r="320" spans="1:11" ht="12" customHeight="1" x14ac:dyDescent="0.25">
      <c r="A320" s="216"/>
      <c r="B320" s="71" t="s">
        <v>24</v>
      </c>
      <c r="C320" s="84"/>
      <c r="D320" s="106"/>
      <c r="E320" s="105"/>
      <c r="F320" s="82"/>
      <c r="G320" s="199"/>
      <c r="H320" s="84"/>
      <c r="I320" s="84"/>
      <c r="J320" s="106"/>
      <c r="K320" s="233"/>
    </row>
    <row r="321" spans="1:11" ht="12" customHeight="1" x14ac:dyDescent="0.25">
      <c r="A321" s="216"/>
      <c r="B321" s="71" t="s">
        <v>39</v>
      </c>
      <c r="C321" s="84"/>
      <c r="D321" s="106"/>
      <c r="E321" s="105"/>
      <c r="F321" s="82"/>
      <c r="G321" s="199"/>
      <c r="H321" s="84"/>
      <c r="I321" s="84"/>
      <c r="J321" s="106"/>
      <c r="K321" s="233"/>
    </row>
    <row r="322" spans="1:11" ht="12" customHeight="1" x14ac:dyDescent="0.25">
      <c r="A322" s="119"/>
      <c r="B322" s="120" t="s">
        <v>47</v>
      </c>
      <c r="C322" s="118"/>
      <c r="D322" s="72"/>
      <c r="E322" s="73"/>
      <c r="F322" s="82"/>
      <c r="G322" s="199"/>
      <c r="H322" s="118"/>
      <c r="I322" s="118"/>
      <c r="J322" s="72"/>
      <c r="K322" s="233"/>
    </row>
    <row r="323" spans="1:11" ht="12" customHeight="1" x14ac:dyDescent="0.25">
      <c r="A323" s="119"/>
      <c r="B323" s="121" t="s">
        <v>574</v>
      </c>
      <c r="C323" s="118"/>
      <c r="D323" s="72"/>
      <c r="E323" s="73"/>
      <c r="F323" s="82"/>
      <c r="G323" s="199"/>
      <c r="H323" s="118"/>
      <c r="I323" s="118"/>
      <c r="J323" s="72"/>
      <c r="K323" s="233"/>
    </row>
    <row r="324" spans="1:11" ht="12" customHeight="1" thickBot="1" x14ac:dyDescent="0.3">
      <c r="A324" s="122"/>
      <c r="B324" s="123" t="s">
        <v>48</v>
      </c>
      <c r="C324" s="124"/>
      <c r="D324" s="125"/>
      <c r="E324" s="126"/>
      <c r="F324" s="127"/>
      <c r="G324" s="249"/>
      <c r="H324" s="124"/>
      <c r="I324" s="123"/>
      <c r="J324" s="138"/>
      <c r="K324" s="234" t="s">
        <v>79</v>
      </c>
    </row>
    <row r="325" spans="1:11" x14ac:dyDescent="0.25">
      <c r="A325" s="213"/>
      <c r="B325" s="252" t="s">
        <v>565</v>
      </c>
      <c r="C325" s="108"/>
      <c r="D325" s="109"/>
      <c r="E325" s="110"/>
      <c r="F325" s="108"/>
      <c r="G325" s="199"/>
      <c r="H325" s="108"/>
      <c r="I325" s="108"/>
      <c r="J325" s="109"/>
      <c r="K325" s="227"/>
    </row>
    <row r="326" spans="1:11" x14ac:dyDescent="0.25">
      <c r="A326" s="213"/>
      <c r="B326" s="108"/>
      <c r="C326" s="71" t="s">
        <v>69</v>
      </c>
      <c r="D326" s="109"/>
      <c r="E326" s="110"/>
      <c r="F326" s="108"/>
      <c r="G326" s="199"/>
      <c r="H326" s="108"/>
      <c r="I326" s="108"/>
      <c r="J326" s="109"/>
      <c r="K326" s="227"/>
    </row>
    <row r="327" spans="1:11" x14ac:dyDescent="0.25">
      <c r="A327" s="213"/>
      <c r="B327" s="108"/>
      <c r="C327" s="71" t="s">
        <v>70</v>
      </c>
      <c r="D327" s="109"/>
      <c r="E327" s="110"/>
      <c r="F327" s="108"/>
      <c r="G327" s="199"/>
      <c r="H327" s="108"/>
      <c r="I327" s="108"/>
      <c r="J327" s="109"/>
      <c r="K327" s="227"/>
    </row>
    <row r="328" spans="1:11" x14ac:dyDescent="0.25">
      <c r="A328" s="213"/>
      <c r="B328" s="108"/>
      <c r="C328" s="253" t="s">
        <v>568</v>
      </c>
      <c r="D328" s="109"/>
      <c r="E328" s="110"/>
      <c r="F328" s="108"/>
      <c r="G328" s="199"/>
      <c r="H328" s="108"/>
      <c r="I328" s="108"/>
      <c r="J328" s="109"/>
      <c r="K328" s="227"/>
    </row>
    <row r="329" spans="1:11" x14ac:dyDescent="0.25">
      <c r="A329" s="213"/>
      <c r="B329" s="108"/>
      <c r="C329" s="71"/>
      <c r="D329" s="109"/>
      <c r="E329" s="110"/>
      <c r="F329" s="108"/>
      <c r="G329" s="199"/>
      <c r="H329" s="108"/>
      <c r="I329" s="108"/>
      <c r="J329" s="109"/>
      <c r="K329" s="227"/>
    </row>
    <row r="330" spans="1:11" x14ac:dyDescent="0.25">
      <c r="A330" s="213"/>
      <c r="B330" s="108"/>
      <c r="C330" s="71"/>
      <c r="D330" s="109"/>
      <c r="E330" s="110"/>
      <c r="F330" s="108"/>
      <c r="G330" s="199"/>
      <c r="H330" s="108"/>
      <c r="I330" s="108"/>
      <c r="J330" s="109"/>
      <c r="K330" s="227"/>
    </row>
    <row r="331" spans="1:11" x14ac:dyDescent="0.25">
      <c r="G331" s="199"/>
    </row>
  </sheetData>
  <sortState ref="A3:E283">
    <sortCondition sortBy="icon" ref="B84"/>
  </sortState>
  <mergeCells count="271">
    <mergeCell ref="H9:I9"/>
    <mergeCell ref="B107:C108"/>
    <mergeCell ref="D107:D108"/>
    <mergeCell ref="E107:E108"/>
    <mergeCell ref="E129:E130"/>
    <mergeCell ref="B170:C170"/>
    <mergeCell ref="A179:A180"/>
    <mergeCell ref="A109:A110"/>
    <mergeCell ref="B109:C110"/>
    <mergeCell ref="D109:D110"/>
    <mergeCell ref="E109:E110"/>
    <mergeCell ref="B131:C132"/>
    <mergeCell ref="D131:D132"/>
    <mergeCell ref="B141:C141"/>
    <mergeCell ref="A120:A121"/>
    <mergeCell ref="B120:C121"/>
    <mergeCell ref="D120:D121"/>
    <mergeCell ref="E120:E121"/>
    <mergeCell ref="H107:I109"/>
    <mergeCell ref="A111:A112"/>
    <mergeCell ref="B111:C112"/>
    <mergeCell ref="D111:D112"/>
    <mergeCell ref="E111:E112"/>
    <mergeCell ref="A117:A118"/>
    <mergeCell ref="B117:C118"/>
    <mergeCell ref="G36:G37"/>
    <mergeCell ref="H36:I37"/>
    <mergeCell ref="A88:A89"/>
    <mergeCell ref="B88:C89"/>
    <mergeCell ref="D88:D89"/>
    <mergeCell ref="E88:E89"/>
    <mergeCell ref="A90:A91"/>
    <mergeCell ref="B90:C91"/>
    <mergeCell ref="D90:D91"/>
    <mergeCell ref="E90:E91"/>
    <mergeCell ref="B230:C230"/>
    <mergeCell ref="B231:C231"/>
    <mergeCell ref="B224:C225"/>
    <mergeCell ref="D224:D225"/>
    <mergeCell ref="A207:A208"/>
    <mergeCell ref="B207:C208"/>
    <mergeCell ref="D133:D134"/>
    <mergeCell ref="A135:A136"/>
    <mergeCell ref="A133:A134"/>
    <mergeCell ref="D207:D208"/>
    <mergeCell ref="B209:C210"/>
    <mergeCell ref="A209:A210"/>
    <mergeCell ref="D209:D210"/>
    <mergeCell ref="H17:I17"/>
    <mergeCell ref="H18:I18"/>
    <mergeCell ref="H103:I104"/>
    <mergeCell ref="J103:J104"/>
    <mergeCell ref="K103:K104"/>
    <mergeCell ref="H19:I19"/>
    <mergeCell ref="H20:I20"/>
    <mergeCell ref="H21:I21"/>
    <mergeCell ref="H22:I22"/>
    <mergeCell ref="H23:I23"/>
    <mergeCell ref="H24:I24"/>
    <mergeCell ref="H29:I29"/>
    <mergeCell ref="H25:I25"/>
    <mergeCell ref="H26:I26"/>
    <mergeCell ref="H28:I28"/>
    <mergeCell ref="H35:I35"/>
    <mergeCell ref="J66:J67"/>
    <mergeCell ref="K66:K67"/>
    <mergeCell ref="B16:C16"/>
    <mergeCell ref="B17:C17"/>
    <mergeCell ref="A27:E27"/>
    <mergeCell ref="B28:C28"/>
    <mergeCell ref="B29:C29"/>
    <mergeCell ref="B85:C85"/>
    <mergeCell ref="A81:A82"/>
    <mergeCell ref="B81:C82"/>
    <mergeCell ref="D81:D82"/>
    <mergeCell ref="E81:E82"/>
    <mergeCell ref="A83:A84"/>
    <mergeCell ref="B83:C84"/>
    <mergeCell ref="D83:D84"/>
    <mergeCell ref="E83:E84"/>
    <mergeCell ref="A30:E30"/>
    <mergeCell ref="B71:C72"/>
    <mergeCell ref="A37:E37"/>
    <mergeCell ref="B273:C273"/>
    <mergeCell ref="B272:C272"/>
    <mergeCell ref="A264:A265"/>
    <mergeCell ref="A266:A267"/>
    <mergeCell ref="H240:I241"/>
    <mergeCell ref="G240:G241"/>
    <mergeCell ref="G242:G243"/>
    <mergeCell ref="H242:I243"/>
    <mergeCell ref="J240:J241"/>
    <mergeCell ref="J242:J243"/>
    <mergeCell ref="B260:C260"/>
    <mergeCell ref="B261:C261"/>
    <mergeCell ref="B244:C244"/>
    <mergeCell ref="B245:C245"/>
    <mergeCell ref="B246:C246"/>
    <mergeCell ref="B247:C247"/>
    <mergeCell ref="E264:E265"/>
    <mergeCell ref="E266:E267"/>
    <mergeCell ref="A181:A182"/>
    <mergeCell ref="H170:I171"/>
    <mergeCell ref="G162:G163"/>
    <mergeCell ref="G170:G171"/>
    <mergeCell ref="A232:E232"/>
    <mergeCell ref="A243:E243"/>
    <mergeCell ref="G233:K233"/>
    <mergeCell ref="H250:I250"/>
    <mergeCell ref="A270:E270"/>
    <mergeCell ref="A258:E258"/>
    <mergeCell ref="B264:C265"/>
    <mergeCell ref="D264:D265"/>
    <mergeCell ref="B266:C267"/>
    <mergeCell ref="D266:D267"/>
    <mergeCell ref="B259:C259"/>
    <mergeCell ref="G173:G174"/>
    <mergeCell ref="H173:I174"/>
    <mergeCell ref="H190:I190"/>
    <mergeCell ref="E179:E180"/>
    <mergeCell ref="E216:E217"/>
    <mergeCell ref="E207:E208"/>
    <mergeCell ref="E209:E210"/>
    <mergeCell ref="E181:E182"/>
    <mergeCell ref="A221:E221"/>
    <mergeCell ref="E202:E203"/>
    <mergeCell ref="B150:C150"/>
    <mergeCell ref="B176:C176"/>
    <mergeCell ref="J173:J174"/>
    <mergeCell ref="K173:K174"/>
    <mergeCell ref="H162:I163"/>
    <mergeCell ref="J162:J163"/>
    <mergeCell ref="B179:C180"/>
    <mergeCell ref="D179:D180"/>
    <mergeCell ref="B181:C182"/>
    <mergeCell ref="D181:D182"/>
    <mergeCell ref="B171:C171"/>
    <mergeCell ref="B172:C172"/>
    <mergeCell ref="B173:C173"/>
    <mergeCell ref="B177:C177"/>
    <mergeCell ref="B175:C175"/>
    <mergeCell ref="M220:Q220"/>
    <mergeCell ref="N221:O221"/>
    <mergeCell ref="N226:O226"/>
    <mergeCell ref="N227:O227"/>
    <mergeCell ref="A224:A225"/>
    <mergeCell ref="B216:C217"/>
    <mergeCell ref="D216:D217"/>
    <mergeCell ref="E224:E225"/>
    <mergeCell ref="B222:C222"/>
    <mergeCell ref="B223:C223"/>
    <mergeCell ref="H215:I216"/>
    <mergeCell ref="G215:G216"/>
    <mergeCell ref="G217:G218"/>
    <mergeCell ref="H217:I218"/>
    <mergeCell ref="J217:J218"/>
    <mergeCell ref="J215:J216"/>
    <mergeCell ref="K215:K216"/>
    <mergeCell ref="K217:K218"/>
    <mergeCell ref="G219:G220"/>
    <mergeCell ref="H219:I220"/>
    <mergeCell ref="J219:J220"/>
    <mergeCell ref="K219:K220"/>
    <mergeCell ref="A216:A217"/>
    <mergeCell ref="A107:A108"/>
    <mergeCell ref="H66:I67"/>
    <mergeCell ref="A204:E204"/>
    <mergeCell ref="A129:A130"/>
    <mergeCell ref="B129:C130"/>
    <mergeCell ref="D129:D130"/>
    <mergeCell ref="B133:C134"/>
    <mergeCell ref="E131:E132"/>
    <mergeCell ref="B147:C147"/>
    <mergeCell ref="A169:E169"/>
    <mergeCell ref="B143:C143"/>
    <mergeCell ref="B144:C144"/>
    <mergeCell ref="B145:C145"/>
    <mergeCell ref="A131:A132"/>
    <mergeCell ref="B135:C136"/>
    <mergeCell ref="D135:D136"/>
    <mergeCell ref="E133:E134"/>
    <mergeCell ref="E135:E136"/>
    <mergeCell ref="A161:E161"/>
    <mergeCell ref="A149:E149"/>
    <mergeCell ref="G189:K189"/>
    <mergeCell ref="A202:A203"/>
    <mergeCell ref="B202:C203"/>
    <mergeCell ref="D202:D203"/>
    <mergeCell ref="B87:C87"/>
    <mergeCell ref="A80:E80"/>
    <mergeCell ref="B94:C94"/>
    <mergeCell ref="B95:C95"/>
    <mergeCell ref="B96:C96"/>
    <mergeCell ref="G103:G104"/>
    <mergeCell ref="A92:A93"/>
    <mergeCell ref="B92:C93"/>
    <mergeCell ref="D92:D93"/>
    <mergeCell ref="E92:E93"/>
    <mergeCell ref="A71:A72"/>
    <mergeCell ref="D71:D72"/>
    <mergeCell ref="E71:E72"/>
    <mergeCell ref="A65:A66"/>
    <mergeCell ref="B65:C66"/>
    <mergeCell ref="D65:D66"/>
    <mergeCell ref="E65:E66"/>
    <mergeCell ref="A69:A70"/>
    <mergeCell ref="B69:C70"/>
    <mergeCell ref="D69:D70"/>
    <mergeCell ref="E69:E70"/>
    <mergeCell ref="D117:D118"/>
    <mergeCell ref="E117:E118"/>
    <mergeCell ref="G89:G90"/>
    <mergeCell ref="H89:I90"/>
    <mergeCell ref="J89:J90"/>
    <mergeCell ref="K89:K90"/>
    <mergeCell ref="H93:I94"/>
    <mergeCell ref="J93:J94"/>
    <mergeCell ref="K93:K94"/>
    <mergeCell ref="G93:G94"/>
    <mergeCell ref="H105:I106"/>
    <mergeCell ref="G105:G106"/>
    <mergeCell ref="J105:J106"/>
    <mergeCell ref="K105:K106"/>
    <mergeCell ref="G107:G109"/>
    <mergeCell ref="J107:J109"/>
    <mergeCell ref="G10:I10"/>
    <mergeCell ref="H133:I133"/>
    <mergeCell ref="H134:I134"/>
    <mergeCell ref="H127:I127"/>
    <mergeCell ref="K107:K109"/>
    <mergeCell ref="G118:G119"/>
    <mergeCell ref="H118:I119"/>
    <mergeCell ref="J118:J119"/>
    <mergeCell ref="K118:K119"/>
    <mergeCell ref="G124:G125"/>
    <mergeCell ref="H124:I125"/>
    <mergeCell ref="J124:J125"/>
    <mergeCell ref="K124:K125"/>
    <mergeCell ref="J36:J37"/>
    <mergeCell ref="K36:K37"/>
    <mergeCell ref="G50:G51"/>
    <mergeCell ref="H50:I51"/>
    <mergeCell ref="J50:J51"/>
    <mergeCell ref="K50:K51"/>
    <mergeCell ref="G66:G67"/>
    <mergeCell ref="H13:I13"/>
    <mergeCell ref="H14:I14"/>
    <mergeCell ref="H15:I15"/>
    <mergeCell ref="H16:I16"/>
    <mergeCell ref="J170:J171"/>
    <mergeCell ref="K170:K171"/>
    <mergeCell ref="G175:G176"/>
    <mergeCell ref="H175:I176"/>
    <mergeCell ref="J175:J176"/>
    <mergeCell ref="K175:K176"/>
    <mergeCell ref="K162:K163"/>
    <mergeCell ref="H228:I229"/>
    <mergeCell ref="G228:G229"/>
    <mergeCell ref="J228:J229"/>
    <mergeCell ref="K228:K229"/>
    <mergeCell ref="K240:K241"/>
    <mergeCell ref="K242:K243"/>
    <mergeCell ref="H273:I273"/>
    <mergeCell ref="H253:I253"/>
    <mergeCell ref="H254:I254"/>
    <mergeCell ref="H265:I265"/>
    <mergeCell ref="H267:I267"/>
    <mergeCell ref="H262:I262"/>
    <mergeCell ref="H268:I268"/>
    <mergeCell ref="H269:I269"/>
    <mergeCell ref="G270:K270"/>
  </mergeCells>
  <phoneticPr fontId="2" type="noConversion"/>
  <hyperlinks>
    <hyperlink ref="C316" r:id="rId1"/>
  </hyperlinks>
  <printOptions horizontalCentered="1" verticalCentered="1"/>
  <pageMargins left="0.25" right="0.25" top="0.25" bottom="0.25" header="0.5" footer="0.5"/>
  <pageSetup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2011-10-18T16:39:21Z</cp:lastPrinted>
  <dcterms:created xsi:type="dcterms:W3CDTF">2004-10-22T19:30:44Z</dcterms:created>
  <dcterms:modified xsi:type="dcterms:W3CDTF">2017-08-18T16:48:19Z</dcterms:modified>
</cp:coreProperties>
</file>